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Dokumentacija\Financijski planovi\Financijski planovi - 2024\IZVRŠENJE FINANCIJSKOG PLANA - 01.01.-31.12.2024\"/>
    </mc:Choice>
  </mc:AlternateContent>
  <xr:revisionPtr revIDLastSave="0" documentId="13_ncr:1_{FE3AF1C0-7EE6-4E3E-A1F5-D2E7DE2A586A}" xr6:coauthVersionLast="37" xr6:coauthVersionMax="37" xr10:uidLastSave="{00000000-0000-0000-0000-000000000000}"/>
  <bookViews>
    <workbookView xWindow="0" yWindow="0" windowWidth="28800" windowHeight="12330" xr2:uid="{00000000-000D-0000-FFFF-FFFF00000000}"/>
  </bookViews>
  <sheets>
    <sheet name="SAŽETAK" sheetId="1" r:id="rId1"/>
    <sheet name=" Račun prihoda i rashoda" sheetId="15" r:id="rId2"/>
    <sheet name="Prihodi i rashodi po izvorima" sheetId="12" r:id="rId3"/>
    <sheet name="Rashodi prema funkcijskoj kl" sheetId="11" r:id="rId4"/>
    <sheet name="Račun financiranja" sheetId="14" r:id="rId5"/>
    <sheet name="Račun financiranja po izvorima" sheetId="13" r:id="rId6"/>
    <sheet name="POSEBNI DIO" sheetId="10" r:id="rId7"/>
  </sheets>
  <definedNames>
    <definedName name="_xlnm._FilterDatabase" localSheetId="1" hidden="1">' Račun prihoda i rashoda'!$A$11:$G$122</definedName>
    <definedName name="_xlnm._FilterDatabase" localSheetId="6" hidden="1">'POSEBNI DIO'!$A$5:$H$614</definedName>
    <definedName name="_xlnm._FilterDatabase" localSheetId="2" hidden="1">'Prihodi i rashodi po izvorima'!$A$11:$I$34</definedName>
    <definedName name="_xlnm.Print_Titles" localSheetId="1">' Račun prihoda i rashoda'!$9:$9</definedName>
    <definedName name="_xlnm.Print_Titles" localSheetId="2">'Prihodi i rashodi po izvorima'!$9:$9</definedName>
    <definedName name="_xlnm.Print_Area" localSheetId="1">' Račun prihoda i rashoda'!$A$1:$G$122</definedName>
    <definedName name="_xlnm.Print_Area" localSheetId="6">'POSEBNI DIO'!$A$1:$G$624</definedName>
    <definedName name="_xlnm.Print_Area" localSheetId="2">'Prihodi i rashodi po izvorima'!$A$1:$I$52</definedName>
    <definedName name="_xlnm.Print_Area" localSheetId="4">'Račun financiranja'!$A$1:$H$15</definedName>
    <definedName name="_xlnm.Print_Area" localSheetId="5">'Račun financiranja po izvorima'!$A$1:$K$17</definedName>
    <definedName name="_xlnm.Print_Area" localSheetId="3">'Rashodi prema funkcijskoj kl'!$A$1:$F$23</definedName>
    <definedName name="_xlnm.Print_Area" localSheetId="0">SAŽETAK!$A$1:$J$41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J10" i="1"/>
  <c r="J12" i="1"/>
  <c r="J9" i="1"/>
  <c r="I12" i="1"/>
  <c r="I14" i="1"/>
  <c r="I13" i="1"/>
  <c r="I10" i="1"/>
  <c r="G34" i="15"/>
  <c r="G27" i="15"/>
  <c r="G24" i="15"/>
  <c r="G20" i="15"/>
  <c r="G12" i="15"/>
  <c r="G11" i="15"/>
  <c r="F34" i="15"/>
  <c r="F27" i="15"/>
  <c r="F24" i="15"/>
  <c r="F20" i="15"/>
  <c r="F12" i="15"/>
  <c r="F11" i="15"/>
  <c r="E40" i="15"/>
  <c r="C12" i="15"/>
  <c r="E18" i="15"/>
  <c r="E12" i="15" s="1"/>
  <c r="C18" i="15"/>
  <c r="E16" i="15"/>
  <c r="C16" i="15"/>
  <c r="D38" i="15"/>
  <c r="E21" i="15"/>
  <c r="C21" i="15"/>
  <c r="I39" i="12"/>
  <c r="I40" i="12"/>
  <c r="I41" i="12"/>
  <c r="I42" i="12"/>
  <c r="I43" i="12"/>
  <c r="I44" i="12"/>
  <c r="I46" i="12"/>
  <c r="I47" i="12"/>
  <c r="I48" i="12"/>
  <c r="I49" i="12"/>
  <c r="I50" i="12"/>
  <c r="I51" i="12"/>
  <c r="I52" i="12"/>
  <c r="I38" i="12"/>
  <c r="I37" i="12"/>
  <c r="H39" i="12"/>
  <c r="H40" i="12"/>
  <c r="H41" i="12"/>
  <c r="H43" i="12"/>
  <c r="H44" i="12"/>
  <c r="H45" i="12"/>
  <c r="H46" i="12"/>
  <c r="H47" i="12"/>
  <c r="H50" i="12"/>
  <c r="H51" i="12"/>
  <c r="H38" i="12"/>
  <c r="H37" i="12"/>
  <c r="I13" i="12"/>
  <c r="I14" i="12"/>
  <c r="I15" i="12"/>
  <c r="I16" i="12"/>
  <c r="I18" i="12"/>
  <c r="I20" i="12"/>
  <c r="I21" i="12"/>
  <c r="I22" i="12"/>
  <c r="I23" i="12"/>
  <c r="I24" i="12"/>
  <c r="I25" i="12"/>
  <c r="I26" i="12"/>
  <c r="I12" i="12"/>
  <c r="H13" i="12"/>
  <c r="H14" i="12"/>
  <c r="H15" i="12"/>
  <c r="H17" i="12"/>
  <c r="H18" i="12"/>
  <c r="H20" i="12"/>
  <c r="H21" i="12"/>
  <c r="H24" i="12"/>
  <c r="H25" i="12"/>
  <c r="H12" i="12"/>
  <c r="H11" i="12"/>
  <c r="G20" i="12" l="1"/>
  <c r="G46" i="12"/>
  <c r="F46" i="12"/>
  <c r="E37" i="12"/>
  <c r="F20" i="12"/>
  <c r="B11" i="11"/>
  <c r="C11" i="11"/>
  <c r="D11" i="11"/>
  <c r="B12" i="11"/>
  <c r="D12" i="11"/>
  <c r="F11" i="11"/>
  <c r="F12" i="11"/>
  <c r="F15" i="11"/>
  <c r="E11" i="11"/>
  <c r="E12" i="11"/>
  <c r="E15" i="11"/>
  <c r="C20" i="11"/>
  <c r="F613" i="10" l="1"/>
  <c r="F305" i="10"/>
  <c r="F483" i="10"/>
  <c r="F476" i="10"/>
  <c r="F467" i="10"/>
  <c r="F243" i="10"/>
  <c r="F237" i="10"/>
  <c r="F229" i="10"/>
  <c r="F177" i="10" l="1"/>
  <c r="G221" i="10" l="1"/>
  <c r="G512" i="10"/>
  <c r="G511" i="10" s="1"/>
  <c r="G510" i="10" s="1"/>
  <c r="G163" i="10"/>
  <c r="G162" i="10" s="1"/>
  <c r="G160" i="10"/>
  <c r="G158" i="10"/>
  <c r="G156" i="10"/>
  <c r="G149" i="10"/>
  <c r="G148" i="10" s="1"/>
  <c r="G146" i="10"/>
  <c r="G144" i="10"/>
  <c r="G142" i="10"/>
  <c r="G135" i="10"/>
  <c r="G134" i="10" s="1"/>
  <c r="G132" i="10"/>
  <c r="G130" i="10"/>
  <c r="G128" i="10"/>
  <c r="G103" i="10"/>
  <c r="G102" i="10" s="1"/>
  <c r="G101" i="10" s="1"/>
  <c r="G100" i="10" s="1"/>
  <c r="G517" i="10" l="1"/>
  <c r="G516" i="10" s="1"/>
  <c r="G515" i="10" s="1"/>
  <c r="G509" i="10" s="1"/>
  <c r="G155" i="10"/>
  <c r="G154" i="10" s="1"/>
  <c r="G153" i="10" s="1"/>
  <c r="G152" i="10" s="1"/>
  <c r="G127" i="10"/>
  <c r="G126" i="10" s="1"/>
  <c r="G125" i="10" s="1"/>
  <c r="G124" i="10" s="1"/>
  <c r="G141" i="10"/>
  <c r="G140" i="10" s="1"/>
  <c r="G139" i="10" s="1"/>
  <c r="G138" i="10" s="1"/>
  <c r="F620" i="10"/>
  <c r="F619" i="10" s="1"/>
  <c r="E618" i="10"/>
  <c r="E617" i="10" s="1"/>
  <c r="E616" i="10" s="1"/>
  <c r="F531" i="10"/>
  <c r="F530" i="10" s="1"/>
  <c r="E529" i="10"/>
  <c r="E528" i="10" s="1"/>
  <c r="F526" i="10"/>
  <c r="F525" i="10" s="1"/>
  <c r="E524" i="10"/>
  <c r="E523" i="10" s="1"/>
  <c r="E522" i="10" s="1"/>
  <c r="H457" i="10"/>
  <c r="F482" i="10"/>
  <c r="E481" i="10"/>
  <c r="H288" i="10"/>
  <c r="H287" i="10" s="1"/>
  <c r="E288" i="10"/>
  <c r="F242" i="10"/>
  <c r="E241" i="10"/>
  <c r="E240" i="10" s="1"/>
  <c r="E239" i="10" s="1"/>
  <c r="F207" i="10"/>
  <c r="F206" i="10" s="1"/>
  <c r="F204" i="10"/>
  <c r="F202" i="10"/>
  <c r="F200" i="10"/>
  <c r="E198" i="10"/>
  <c r="E197" i="10" s="1"/>
  <c r="E196" i="10" s="1"/>
  <c r="F116" i="10"/>
  <c r="E114" i="10"/>
  <c r="E113" i="10" s="1"/>
  <c r="E112" i="10" s="1"/>
  <c r="F110" i="10"/>
  <c r="F109" i="10" s="1"/>
  <c r="F108" i="10" s="1"/>
  <c r="F107" i="10" s="1"/>
  <c r="F106" i="10" s="1"/>
  <c r="E108" i="10"/>
  <c r="E107" i="10" s="1"/>
  <c r="E106" i="10" s="1"/>
  <c r="F92" i="10"/>
  <c r="E90" i="10"/>
  <c r="E89" i="10" s="1"/>
  <c r="E88" i="10" s="1"/>
  <c r="F62" i="10"/>
  <c r="F61" i="10" s="1"/>
  <c r="F60" i="10" s="1"/>
  <c r="F59" i="10" s="1"/>
  <c r="F58" i="10" s="1"/>
  <c r="F612" i="10"/>
  <c r="F607" i="10"/>
  <c r="F606" i="10" s="1"/>
  <c r="F603" i="10"/>
  <c r="F602" i="10" s="1"/>
  <c r="F597" i="10"/>
  <c r="F596" i="10" s="1"/>
  <c r="F594" i="10"/>
  <c r="F592" i="10"/>
  <c r="F586" i="10"/>
  <c r="F585" i="10" s="1"/>
  <c r="F581" i="10"/>
  <c r="F580" i="10" s="1"/>
  <c r="F575" i="10"/>
  <c r="F573" i="10"/>
  <c r="F568" i="10"/>
  <c r="F566" i="10"/>
  <c r="F564" i="10"/>
  <c r="F559" i="10"/>
  <c r="F558" i="10" s="1"/>
  <c r="F554" i="10"/>
  <c r="F553" i="10" s="1"/>
  <c r="F549" i="10"/>
  <c r="F543" i="10"/>
  <c r="F537" i="10"/>
  <c r="F536" i="10" s="1"/>
  <c r="F520" i="10"/>
  <c r="F518" i="10"/>
  <c r="F513" i="10"/>
  <c r="F512" i="10" s="1"/>
  <c r="F511" i="10" s="1"/>
  <c r="F510" i="10" s="1"/>
  <c r="F507" i="10"/>
  <c r="F506" i="10" s="1"/>
  <c r="F503" i="10"/>
  <c r="F501" i="10"/>
  <c r="F498" i="10"/>
  <c r="F496" i="10"/>
  <c r="F494" i="10"/>
  <c r="F489" i="10"/>
  <c r="F488" i="10" s="1"/>
  <c r="F479" i="10"/>
  <c r="F471" i="10"/>
  <c r="F464" i="10"/>
  <c r="F462" i="10"/>
  <c r="F460" i="10"/>
  <c r="F454" i="10"/>
  <c r="F453" i="10" s="1"/>
  <c r="F448" i="10"/>
  <c r="F447" i="10" s="1"/>
  <c r="F443" i="10"/>
  <c r="F442" i="10" s="1"/>
  <c r="F439" i="10"/>
  <c r="F436" i="10"/>
  <c r="F434" i="10"/>
  <c r="F431" i="10"/>
  <c r="F428" i="10"/>
  <c r="F427" i="10" s="1"/>
  <c r="F423" i="10"/>
  <c r="F422" i="10" s="1"/>
  <c r="F419" i="10"/>
  <c r="F415" i="10"/>
  <c r="F413" i="10"/>
  <c r="F407" i="10"/>
  <c r="F406" i="10" s="1"/>
  <c r="F402" i="10"/>
  <c r="F398" i="10"/>
  <c r="F393" i="10"/>
  <c r="F390" i="10"/>
  <c r="F385" i="10"/>
  <c r="F384" i="10" s="1"/>
  <c r="F379" i="10"/>
  <c r="F377" i="10"/>
  <c r="F371" i="10"/>
  <c r="F369" i="10"/>
  <c r="F367" i="10"/>
  <c r="F361" i="10"/>
  <c r="F360" i="10" s="1"/>
  <c r="F357" i="10"/>
  <c r="F355" i="10"/>
  <c r="F352" i="10"/>
  <c r="F350" i="10"/>
  <c r="F348" i="10"/>
  <c r="F343" i="10"/>
  <c r="F341" i="10"/>
  <c r="F339" i="10"/>
  <c r="F333" i="10"/>
  <c r="F332" i="10" s="1"/>
  <c r="F325" i="10"/>
  <c r="F323" i="10"/>
  <c r="F320" i="10"/>
  <c r="F318" i="10"/>
  <c r="F313" i="10"/>
  <c r="F308" i="10"/>
  <c r="F302" i="10"/>
  <c r="F300" i="10"/>
  <c r="F298" i="10"/>
  <c r="F293" i="10"/>
  <c r="F292" i="10" s="1"/>
  <c r="G292" i="10" s="1"/>
  <c r="F290" i="10"/>
  <c r="F289" i="10" s="1"/>
  <c r="G289" i="10" s="1"/>
  <c r="F284" i="10"/>
  <c r="F281" i="10"/>
  <c r="F279" i="10"/>
  <c r="F274" i="10"/>
  <c r="F273" i="10" s="1"/>
  <c r="F269" i="10"/>
  <c r="F268" i="10" s="1"/>
  <c r="G268" i="10" s="1"/>
  <c r="F265" i="10"/>
  <c r="F262" i="10"/>
  <c r="F259" i="10"/>
  <c r="F257" i="10"/>
  <c r="F250" i="10"/>
  <c r="F228" i="10"/>
  <c r="F222" i="10"/>
  <c r="F220" i="10" s="1"/>
  <c r="F215" i="10"/>
  <c r="F214" i="10" s="1"/>
  <c r="F192" i="10"/>
  <c r="F191" i="10" s="1"/>
  <c r="G191" i="10" s="1"/>
  <c r="F189" i="10"/>
  <c r="F187" i="10"/>
  <c r="F185" i="10"/>
  <c r="F176" i="10"/>
  <c r="G176" i="10" s="1"/>
  <c r="F174" i="10"/>
  <c r="F172" i="10"/>
  <c r="F170" i="10"/>
  <c r="F163" i="10"/>
  <c r="F162" i="10" s="1"/>
  <c r="F160" i="10"/>
  <c r="F158" i="10"/>
  <c r="F156" i="10"/>
  <c r="F149" i="10"/>
  <c r="F148" i="10" s="1"/>
  <c r="F146" i="10"/>
  <c r="F144" i="10"/>
  <c r="F142" i="10"/>
  <c r="F135" i="10"/>
  <c r="F134" i="10" s="1"/>
  <c r="F132" i="10"/>
  <c r="F130" i="10"/>
  <c r="F128" i="10"/>
  <c r="F122" i="10"/>
  <c r="F104" i="10"/>
  <c r="F103" i="10" s="1"/>
  <c r="F102" i="10" s="1"/>
  <c r="F101" i="10" s="1"/>
  <c r="F100" i="10" s="1"/>
  <c r="F98" i="10"/>
  <c r="F86" i="10"/>
  <c r="F85" i="10" s="1"/>
  <c r="F84" i="10" s="1"/>
  <c r="F83" i="10" s="1"/>
  <c r="F82" i="10" s="1"/>
  <c r="F79" i="10"/>
  <c r="F78" i="10" s="1"/>
  <c r="F77" i="10" s="1"/>
  <c r="F76" i="10" s="1"/>
  <c r="F75" i="10" s="1"/>
  <c r="F73" i="10"/>
  <c r="F71" i="10"/>
  <c r="F68" i="10"/>
  <c r="F55" i="10"/>
  <c r="F48" i="10"/>
  <c r="F46" i="10"/>
  <c r="F40" i="10"/>
  <c r="F39" i="10" s="1"/>
  <c r="F37" i="10"/>
  <c r="F36" i="10" s="1"/>
  <c r="G36" i="10" s="1"/>
  <c r="F30" i="10"/>
  <c r="F22" i="10"/>
  <c r="F17" i="10"/>
  <c r="F13" i="10"/>
  <c r="F466" i="10" l="1"/>
  <c r="G466" i="10" s="1"/>
  <c r="F572" i="10"/>
  <c r="F571" i="10" s="1"/>
  <c r="F611" i="10"/>
  <c r="G612" i="10"/>
  <c r="F67" i="10"/>
  <c r="G67" i="10" s="1"/>
  <c r="F331" i="10"/>
  <c r="G332" i="10"/>
  <c r="F272" i="10"/>
  <c r="G273" i="10"/>
  <c r="F249" i="10"/>
  <c r="G249" i="10" s="1"/>
  <c r="F241" i="10"/>
  <c r="G242" i="10"/>
  <c r="F227" i="10"/>
  <c r="G228" i="10"/>
  <c r="F213" i="10"/>
  <c r="G214" i="10"/>
  <c r="F184" i="10"/>
  <c r="G184" i="10" s="1"/>
  <c r="F535" i="10"/>
  <c r="G536" i="10"/>
  <c r="F552" i="10"/>
  <c r="F446" i="10"/>
  <c r="F605" i="10"/>
  <c r="G606" i="10"/>
  <c r="F452" i="10"/>
  <c r="F481" i="10"/>
  <c r="G481" i="10" s="1"/>
  <c r="G482" i="10"/>
  <c r="F529" i="10"/>
  <c r="F405" i="10"/>
  <c r="G406" i="10"/>
  <c r="F618" i="10"/>
  <c r="G619" i="10"/>
  <c r="F601" i="10"/>
  <c r="G602" i="10"/>
  <c r="F421" i="10"/>
  <c r="F383" i="10"/>
  <c r="F557" i="10"/>
  <c r="F487" i="10"/>
  <c r="F524" i="10"/>
  <c r="G525" i="10"/>
  <c r="F579" i="10"/>
  <c r="F584" i="10"/>
  <c r="F441" i="10"/>
  <c r="F169" i="10"/>
  <c r="G169" i="10" s="1"/>
  <c r="F121" i="10"/>
  <c r="G121" i="10" s="1"/>
  <c r="F115" i="10"/>
  <c r="G115" i="10" s="1"/>
  <c r="F91" i="10"/>
  <c r="G91" i="10" s="1"/>
  <c r="F97" i="10"/>
  <c r="G97" i="10" s="1"/>
  <c r="F54" i="10"/>
  <c r="G54" i="10" s="1"/>
  <c r="F45" i="10"/>
  <c r="G45" i="10" s="1"/>
  <c r="F219" i="10"/>
  <c r="F288" i="10"/>
  <c r="F199" i="10"/>
  <c r="F198" i="10" s="1"/>
  <c r="F197" i="10" s="1"/>
  <c r="F196" i="10" s="1"/>
  <c r="F354" i="10"/>
  <c r="G354" i="10" s="1"/>
  <c r="F542" i="10"/>
  <c r="F155" i="10"/>
  <c r="F154" i="10" s="1"/>
  <c r="F153" i="10" s="1"/>
  <c r="F152" i="10" s="1"/>
  <c r="F591" i="10"/>
  <c r="F493" i="10"/>
  <c r="G493" i="10" s="1"/>
  <c r="F459" i="10"/>
  <c r="G459" i="10" s="1"/>
  <c r="F412" i="10"/>
  <c r="F278" i="10"/>
  <c r="F338" i="10"/>
  <c r="F500" i="10"/>
  <c r="G500" i="10" s="1"/>
  <c r="F517" i="10"/>
  <c r="F516" i="10" s="1"/>
  <c r="F515" i="10" s="1"/>
  <c r="F509" i="10" s="1"/>
  <c r="F141" i="10"/>
  <c r="F140" i="10" s="1"/>
  <c r="F139" i="10" s="1"/>
  <c r="F138" i="10" s="1"/>
  <c r="F389" i="10"/>
  <c r="F304" i="10"/>
  <c r="G304" i="10" s="1"/>
  <c r="F297" i="10"/>
  <c r="G297" i="10" s="1"/>
  <c r="F256" i="10"/>
  <c r="F12" i="10"/>
  <c r="F127" i="10"/>
  <c r="F126" i="10" s="1"/>
  <c r="F125" i="10" s="1"/>
  <c r="F124" i="10" s="1"/>
  <c r="F347" i="10"/>
  <c r="F317" i="10"/>
  <c r="F366" i="10"/>
  <c r="F376" i="10"/>
  <c r="F430" i="10"/>
  <c r="F563" i="10"/>
  <c r="E102" i="15"/>
  <c r="E101" i="15" s="1"/>
  <c r="C102" i="15"/>
  <c r="C101" i="15" s="1"/>
  <c r="E248" i="10"/>
  <c r="E247" i="10" s="1"/>
  <c r="E246" i="10" s="1"/>
  <c r="E245" i="10" s="1"/>
  <c r="F66" i="10" l="1"/>
  <c r="G101" i="15"/>
  <c r="F101" i="15"/>
  <c r="F44" i="10"/>
  <c r="F43" i="10" s="1"/>
  <c r="F375" i="10"/>
  <c r="F374" i="10" s="1"/>
  <c r="F411" i="10"/>
  <c r="F410" i="10" s="1"/>
  <c r="G412" i="10"/>
  <c r="F337" i="10"/>
  <c r="F590" i="10"/>
  <c r="F589" i="10" s="1"/>
  <c r="F365" i="10"/>
  <c r="F364" i="10" s="1"/>
  <c r="G366" i="10"/>
  <c r="F426" i="10"/>
  <c r="F425" i="10" s="1"/>
  <c r="G430" i="10"/>
  <c r="F541" i="10"/>
  <c r="F540" i="10" s="1"/>
  <c r="G542" i="10"/>
  <c r="F600" i="10"/>
  <c r="F599" i="10" s="1"/>
  <c r="F183" i="10"/>
  <c r="F388" i="10"/>
  <c r="F387" i="10" s="1"/>
  <c r="F610" i="10"/>
  <c r="F346" i="10"/>
  <c r="F345" i="10" s="1"/>
  <c r="G347" i="10"/>
  <c r="F287" i="10"/>
  <c r="G288" i="10"/>
  <c r="G317" i="10"/>
  <c r="F271" i="10"/>
  <c r="F330" i="10"/>
  <c r="F277" i="10"/>
  <c r="G278" i="10"/>
  <c r="F255" i="10"/>
  <c r="G256" i="10"/>
  <c r="F248" i="10"/>
  <c r="F247" i="10" s="1"/>
  <c r="G247" i="10" s="1"/>
  <c r="F240" i="10"/>
  <c r="G241" i="10"/>
  <c r="F226" i="10"/>
  <c r="F212" i="10"/>
  <c r="F168" i="10"/>
  <c r="F167" i="10" s="1"/>
  <c r="F528" i="10"/>
  <c r="F486" i="10"/>
  <c r="F451" i="10"/>
  <c r="F114" i="10"/>
  <c r="F113" i="10" s="1"/>
  <c r="G113" i="10" s="1"/>
  <c r="F556" i="10"/>
  <c r="F562" i="10"/>
  <c r="G563" i="10"/>
  <c r="F578" i="10"/>
  <c r="F382" i="10"/>
  <c r="F583" i="10"/>
  <c r="F445" i="10"/>
  <c r="F570" i="10"/>
  <c r="F551" i="10"/>
  <c r="F617" i="10"/>
  <c r="G618" i="10"/>
  <c r="F534" i="10"/>
  <c r="F523" i="10"/>
  <c r="G524" i="10"/>
  <c r="F404" i="10"/>
  <c r="F120" i="10"/>
  <c r="F90" i="10"/>
  <c r="F96" i="10"/>
  <c r="F53" i="10"/>
  <c r="F65" i="10"/>
  <c r="F11" i="10"/>
  <c r="G12" i="10"/>
  <c r="F218" i="10"/>
  <c r="F296" i="10"/>
  <c r="F492" i="10"/>
  <c r="F458" i="10"/>
  <c r="E213" i="10"/>
  <c r="E212" i="10" s="1"/>
  <c r="E211" i="10" s="1"/>
  <c r="E210" i="10" s="1"/>
  <c r="E220" i="10"/>
  <c r="F336" i="10" l="1"/>
  <c r="F335" i="10" s="1"/>
  <c r="F328" i="10"/>
  <c r="F327" i="10" s="1"/>
  <c r="F316" i="10" s="1"/>
  <c r="F315" i="10" s="1"/>
  <c r="F409" i="10"/>
  <c r="F182" i="10"/>
  <c r="F181" i="10" s="1"/>
  <c r="F609" i="10"/>
  <c r="F246" i="10"/>
  <c r="F245" i="10" s="1"/>
  <c r="F363" i="10"/>
  <c r="F373" i="10"/>
  <c r="F457" i="10"/>
  <c r="F295" i="10"/>
  <c r="F276" i="10"/>
  <c r="F254" i="10"/>
  <c r="G248" i="10"/>
  <c r="F239" i="10"/>
  <c r="G239" i="10" s="1"/>
  <c r="G240" i="10"/>
  <c r="G213" i="10"/>
  <c r="F225" i="10"/>
  <c r="F211" i="10"/>
  <c r="G212" i="10"/>
  <c r="F588" i="10"/>
  <c r="E219" i="10"/>
  <c r="G220" i="10"/>
  <c r="F112" i="10"/>
  <c r="G112" i="10" s="1"/>
  <c r="G114" i="10"/>
  <c r="F522" i="10"/>
  <c r="G522" i="10" s="1"/>
  <c r="G523" i="10"/>
  <c r="F533" i="10"/>
  <c r="F491" i="10"/>
  <c r="F381" i="10"/>
  <c r="F616" i="10"/>
  <c r="G616" i="10" s="1"/>
  <c r="G617" i="10"/>
  <c r="F450" i="10"/>
  <c r="F577" i="10"/>
  <c r="F561" i="10"/>
  <c r="F119" i="10"/>
  <c r="F89" i="10"/>
  <c r="G90" i="10"/>
  <c r="F95" i="10"/>
  <c r="F52" i="10"/>
  <c r="F166" i="10"/>
  <c r="F64" i="10"/>
  <c r="F42" i="10"/>
  <c r="F10" i="10"/>
  <c r="F217" i="10"/>
  <c r="E183" i="10"/>
  <c r="E182" i="10" s="1"/>
  <c r="E181" i="10" s="1"/>
  <c r="F41" i="1"/>
  <c r="F39" i="1"/>
  <c r="G183" i="10" l="1"/>
  <c r="G246" i="10"/>
  <c r="F253" i="10"/>
  <c r="F210" i="10"/>
  <c r="G210" i="10" s="1"/>
  <c r="G211" i="10"/>
  <c r="G182" i="10"/>
  <c r="G181" i="10"/>
  <c r="E218" i="10"/>
  <c r="G219" i="10"/>
  <c r="F539" i="10"/>
  <c r="F456" i="10"/>
  <c r="F118" i="10"/>
  <c r="F88" i="10"/>
  <c r="G88" i="10" s="1"/>
  <c r="G89" i="10"/>
  <c r="F94" i="10"/>
  <c r="F51" i="10"/>
  <c r="F9" i="10"/>
  <c r="G245" i="10"/>
  <c r="F236" i="10"/>
  <c r="J32" i="1"/>
  <c r="G50" i="12"/>
  <c r="F50" i="12"/>
  <c r="E50" i="12"/>
  <c r="E46" i="12"/>
  <c r="G43" i="12"/>
  <c r="F43" i="12"/>
  <c r="E43" i="12"/>
  <c r="G40" i="12"/>
  <c r="F40" i="12"/>
  <c r="E40" i="12"/>
  <c r="G38" i="12"/>
  <c r="F38" i="12"/>
  <c r="E38" i="12"/>
  <c r="F24" i="12"/>
  <c r="G24" i="12"/>
  <c r="F17" i="12"/>
  <c r="I17" i="12" s="1"/>
  <c r="G17" i="12"/>
  <c r="F14" i="12"/>
  <c r="G14" i="12"/>
  <c r="F12" i="12"/>
  <c r="G12" i="12"/>
  <c r="E12" i="12"/>
  <c r="E14" i="12"/>
  <c r="E17" i="12"/>
  <c r="E20" i="12"/>
  <c r="E24" i="12"/>
  <c r="G37" i="12" l="1"/>
  <c r="F37" i="12"/>
  <c r="F57" i="10"/>
  <c r="F252" i="10"/>
  <c r="E217" i="10"/>
  <c r="G217" i="10" s="1"/>
  <c r="G218" i="10"/>
  <c r="F8" i="10"/>
  <c r="F235" i="10"/>
  <c r="G236" i="10"/>
  <c r="J24" i="1"/>
  <c r="G11" i="12"/>
  <c r="F11" i="12"/>
  <c r="I11" i="12" s="1"/>
  <c r="E11" i="12"/>
  <c r="E120" i="15"/>
  <c r="E119" i="15" s="1"/>
  <c r="C120" i="15"/>
  <c r="C119" i="15" s="1"/>
  <c r="E117" i="15"/>
  <c r="C117" i="15"/>
  <c r="E111" i="15"/>
  <c r="C111" i="15"/>
  <c r="E108" i="15"/>
  <c r="C108" i="15"/>
  <c r="E104" i="15"/>
  <c r="C104" i="15"/>
  <c r="E97" i="15"/>
  <c r="E96" i="15" s="1"/>
  <c r="C97" i="15"/>
  <c r="C96" i="15" s="1"/>
  <c r="E93" i="15"/>
  <c r="E92" i="15" s="1"/>
  <c r="C93" i="15"/>
  <c r="C92" i="15" s="1"/>
  <c r="E84" i="15"/>
  <c r="C84" i="15"/>
  <c r="E75" i="15"/>
  <c r="C75" i="15"/>
  <c r="E68" i="15"/>
  <c r="C68" i="15"/>
  <c r="E63" i="15"/>
  <c r="C63" i="15"/>
  <c r="E60" i="15"/>
  <c r="C60" i="15"/>
  <c r="E58" i="15"/>
  <c r="C58" i="15"/>
  <c r="E56" i="15"/>
  <c r="C56" i="15"/>
  <c r="E39" i="15"/>
  <c r="C40" i="15"/>
  <c r="C39" i="15" s="1"/>
  <c r="C38" i="15" s="1"/>
  <c r="E35" i="15"/>
  <c r="E34" i="15" s="1"/>
  <c r="C35" i="15"/>
  <c r="C34" i="15" s="1"/>
  <c r="E31" i="15"/>
  <c r="C31" i="15"/>
  <c r="E28" i="15"/>
  <c r="C28" i="15"/>
  <c r="E25" i="15"/>
  <c r="E24" i="15" s="1"/>
  <c r="C25" i="15"/>
  <c r="C24" i="15" s="1"/>
  <c r="E20" i="15"/>
  <c r="C20" i="15"/>
  <c r="E13" i="15"/>
  <c r="C13" i="15"/>
  <c r="E38" i="15" l="1"/>
  <c r="G39" i="15"/>
  <c r="G38" i="15" s="1"/>
  <c r="G119" i="15"/>
  <c r="G96" i="15"/>
  <c r="F96" i="15"/>
  <c r="G92" i="15"/>
  <c r="F92" i="15"/>
  <c r="E62" i="15"/>
  <c r="F234" i="10"/>
  <c r="C55" i="15"/>
  <c r="E55" i="15"/>
  <c r="D106" i="15"/>
  <c r="D11" i="15"/>
  <c r="D43" i="15" s="1"/>
  <c r="C62" i="15"/>
  <c r="C107" i="15"/>
  <c r="C106" i="15" s="1"/>
  <c r="E107" i="15"/>
  <c r="C27" i="15"/>
  <c r="C11" i="15" s="1"/>
  <c r="C43" i="15" s="1"/>
  <c r="F38" i="15"/>
  <c r="E27" i="15"/>
  <c r="E11" i="15" s="1"/>
  <c r="E43" i="15" s="1"/>
  <c r="G43" i="15" l="1"/>
  <c r="F43" i="15"/>
  <c r="E106" i="15"/>
  <c r="E122" i="15" s="1"/>
  <c r="G107" i="15"/>
  <c r="F107" i="15"/>
  <c r="G62" i="15"/>
  <c r="F62" i="15"/>
  <c r="E54" i="15"/>
  <c r="F55" i="15"/>
  <c r="G55" i="15"/>
  <c r="D54" i="15"/>
  <c r="D122" i="15" s="1"/>
  <c r="C54" i="15"/>
  <c r="C122" i="15" s="1"/>
  <c r="F233" i="10"/>
  <c r="G106" i="15" l="1"/>
  <c r="F106" i="15"/>
  <c r="G122" i="15"/>
  <c r="F122" i="15"/>
  <c r="F54" i="15"/>
  <c r="G54" i="15"/>
  <c r="F224" i="10"/>
  <c r="F7" i="10" s="1"/>
  <c r="D22" i="11"/>
  <c r="D20" i="11"/>
  <c r="D18" i="11"/>
  <c r="D16" i="11"/>
  <c r="D13" i="11"/>
  <c r="D15" i="11" l="1"/>
  <c r="E611" i="10"/>
  <c r="E605" i="10"/>
  <c r="G605" i="10" s="1"/>
  <c r="E601" i="10"/>
  <c r="G601" i="10" s="1"/>
  <c r="E596" i="10"/>
  <c r="E585" i="10"/>
  <c r="E580" i="10"/>
  <c r="E572" i="10"/>
  <c r="E558" i="10"/>
  <c r="E553" i="10"/>
  <c r="E535" i="10"/>
  <c r="E512" i="10"/>
  <c r="E511" i="10" s="1"/>
  <c r="E510" i="10" s="1"/>
  <c r="E506" i="10"/>
  <c r="E488" i="10"/>
  <c r="E453" i="10"/>
  <c r="E447" i="10"/>
  <c r="E442" i="10"/>
  <c r="E427" i="10"/>
  <c r="E422" i="10"/>
  <c r="E405" i="10"/>
  <c r="E384" i="10"/>
  <c r="E360" i="10"/>
  <c r="E331" i="10"/>
  <c r="E272" i="10"/>
  <c r="E227" i="10"/>
  <c r="E162" i="10"/>
  <c r="E148" i="10"/>
  <c r="E135" i="10"/>
  <c r="E134" i="10" s="1"/>
  <c r="E132" i="10"/>
  <c r="E130" i="10"/>
  <c r="E128" i="10"/>
  <c r="E120" i="10"/>
  <c r="E103" i="10"/>
  <c r="E102" i="10" s="1"/>
  <c r="E101" i="10" s="1"/>
  <c r="E100" i="10" s="1"/>
  <c r="E96" i="10"/>
  <c r="E85" i="10"/>
  <c r="E84" i="10" s="1"/>
  <c r="E83" i="10" s="1"/>
  <c r="E82" i="10" s="1"/>
  <c r="E78" i="10"/>
  <c r="E77" i="10" s="1"/>
  <c r="E76" i="10" s="1"/>
  <c r="E75" i="10" s="1"/>
  <c r="E61" i="10"/>
  <c r="E60" i="10" s="1"/>
  <c r="E59" i="10" s="1"/>
  <c r="E58" i="10" s="1"/>
  <c r="E53" i="10"/>
  <c r="E39" i="10"/>
  <c r="E610" i="10" l="1"/>
  <c r="G611" i="10"/>
  <c r="E271" i="10"/>
  <c r="G271" i="10" s="1"/>
  <c r="G272" i="10"/>
  <c r="E330" i="10"/>
  <c r="G330" i="10" s="1"/>
  <c r="G331" i="10"/>
  <c r="E226" i="10"/>
  <c r="G227" i="10"/>
  <c r="E487" i="10"/>
  <c r="E557" i="10"/>
  <c r="E404" i="10"/>
  <c r="G404" i="10" s="1"/>
  <c r="G405" i="10"/>
  <c r="E421" i="10"/>
  <c r="E95" i="10"/>
  <c r="G96" i="10"/>
  <c r="E441" i="10"/>
  <c r="E552" i="10"/>
  <c r="E52" i="10"/>
  <c r="G53" i="10"/>
  <c r="E579" i="10"/>
  <c r="E584" i="10"/>
  <c r="E446" i="10"/>
  <c r="E534" i="10"/>
  <c r="G535" i="10"/>
  <c r="E571" i="10"/>
  <c r="E383" i="10"/>
  <c r="E119" i="10"/>
  <c r="G120" i="10"/>
  <c r="E452" i="10"/>
  <c r="E277" i="10"/>
  <c r="E338" i="10"/>
  <c r="E517" i="10"/>
  <c r="E516" i="10" s="1"/>
  <c r="E515" i="10" s="1"/>
  <c r="E509" i="10" s="1"/>
  <c r="E168" i="10"/>
  <c r="E426" i="10"/>
  <c r="E66" i="10"/>
  <c r="E141" i="10"/>
  <c r="E140" i="10" s="1"/>
  <c r="E139" i="10" s="1"/>
  <c r="E138" i="10" s="1"/>
  <c r="E316" i="10"/>
  <c r="E365" i="10"/>
  <c r="E562" i="10"/>
  <c r="E255" i="10"/>
  <c r="E376" i="10"/>
  <c r="E591" i="10"/>
  <c r="E600" i="10"/>
  <c r="E11" i="10"/>
  <c r="E44" i="10"/>
  <c r="E127" i="10"/>
  <c r="E126" i="10" s="1"/>
  <c r="E125" i="10" s="1"/>
  <c r="E124" i="10" s="1"/>
  <c r="E155" i="10"/>
  <c r="E154" i="10" s="1"/>
  <c r="E153" i="10" s="1"/>
  <c r="E152" i="10" s="1"/>
  <c r="E235" i="10"/>
  <c r="E389" i="10"/>
  <c r="E411" i="10"/>
  <c r="E541" i="10"/>
  <c r="E167" i="10" l="1"/>
  <c r="E166" i="10" s="1"/>
  <c r="G166" i="10" s="1"/>
  <c r="G168" i="10"/>
  <c r="E388" i="10"/>
  <c r="E590" i="10"/>
  <c r="E589" i="10" s="1"/>
  <c r="E375" i="10"/>
  <c r="E374" i="10" s="1"/>
  <c r="E254" i="10"/>
  <c r="G254" i="10" s="1"/>
  <c r="G255" i="10"/>
  <c r="E337" i="10"/>
  <c r="E609" i="10"/>
  <c r="G609" i="10" s="1"/>
  <c r="G610" i="10"/>
  <c r="E336" i="10"/>
  <c r="E315" i="10"/>
  <c r="G315" i="10" s="1"/>
  <c r="G316" i="10"/>
  <c r="E276" i="10"/>
  <c r="G276" i="10" s="1"/>
  <c r="G277" i="10"/>
  <c r="E364" i="10"/>
  <c r="G365" i="10"/>
  <c r="E234" i="10"/>
  <c r="G235" i="10"/>
  <c r="E225" i="10"/>
  <c r="G225" i="10" s="1"/>
  <c r="G226" i="10"/>
  <c r="E10" i="10"/>
  <c r="G11" i="10"/>
  <c r="E451" i="10"/>
  <c r="E561" i="10"/>
  <c r="G561" i="10" s="1"/>
  <c r="G562" i="10"/>
  <c r="E94" i="10"/>
  <c r="G94" i="10" s="1"/>
  <c r="G95" i="10"/>
  <c r="E556" i="10"/>
  <c r="E51" i="10"/>
  <c r="G51" i="10" s="1"/>
  <c r="G52" i="10"/>
  <c r="E118" i="10"/>
  <c r="G118" i="10" s="1"/>
  <c r="G119" i="10"/>
  <c r="E570" i="10"/>
  <c r="E425" i="10"/>
  <c r="G425" i="10" s="1"/>
  <c r="G426" i="10"/>
  <c r="E445" i="10"/>
  <c r="E599" i="10"/>
  <c r="G599" i="10" s="1"/>
  <c r="G600" i="10"/>
  <c r="E551" i="10"/>
  <c r="E382" i="10"/>
  <c r="E540" i="10"/>
  <c r="G540" i="10" s="1"/>
  <c r="G541" i="10"/>
  <c r="E65" i="10"/>
  <c r="G66" i="10"/>
  <c r="E533" i="10"/>
  <c r="G533" i="10" s="1"/>
  <c r="G534" i="10"/>
  <c r="E410" i="10"/>
  <c r="G410" i="10" s="1"/>
  <c r="G411" i="10"/>
  <c r="E583" i="10"/>
  <c r="E43" i="10"/>
  <c r="G44" i="10"/>
  <c r="E578" i="10"/>
  <c r="E486" i="10"/>
  <c r="E296" i="10"/>
  <c r="E458" i="10"/>
  <c r="E492" i="10"/>
  <c r="E346" i="10"/>
  <c r="G12" i="1"/>
  <c r="G167" i="10" l="1"/>
  <c r="E387" i="10"/>
  <c r="E381" i="10" s="1"/>
  <c r="G381" i="10" s="1"/>
  <c r="E295" i="10"/>
  <c r="G295" i="10" s="1"/>
  <c r="G296" i="10"/>
  <c r="E457" i="10"/>
  <c r="G457" i="10" s="1"/>
  <c r="G458" i="10"/>
  <c r="E409" i="10"/>
  <c r="G409" i="10" s="1"/>
  <c r="E373" i="10"/>
  <c r="E233" i="10"/>
  <c r="G233" i="10" s="1"/>
  <c r="G234" i="10"/>
  <c r="E363" i="10"/>
  <c r="G363" i="10" s="1"/>
  <c r="G364" i="10"/>
  <c r="E224" i="10"/>
  <c r="G224" i="10" s="1"/>
  <c r="E539" i="10"/>
  <c r="G539" i="10" s="1"/>
  <c r="E577" i="10"/>
  <c r="E42" i="10"/>
  <c r="G42" i="10" s="1"/>
  <c r="G43" i="10"/>
  <c r="E588" i="10"/>
  <c r="E345" i="10"/>
  <c r="G346" i="10"/>
  <c r="E491" i="10"/>
  <c r="G491" i="10" s="1"/>
  <c r="G492" i="10"/>
  <c r="E450" i="10"/>
  <c r="E64" i="10"/>
  <c r="G65" i="10"/>
  <c r="E9" i="10"/>
  <c r="G10" i="10"/>
  <c r="H12" i="1"/>
  <c r="G64" i="10" l="1"/>
  <c r="E57" i="10"/>
  <c r="G57" i="10" s="1"/>
  <c r="E456" i="10"/>
  <c r="G456" i="10" s="1"/>
  <c r="E335" i="10"/>
  <c r="G335" i="10" s="1"/>
  <c r="G345" i="10"/>
  <c r="G9" i="10"/>
  <c r="E8" i="10"/>
  <c r="G8" i="10" s="1"/>
  <c r="C13" i="11" l="1"/>
  <c r="C16" i="11"/>
  <c r="C18" i="11"/>
  <c r="C22" i="11"/>
  <c r="B13" i="11"/>
  <c r="B16" i="11"/>
  <c r="B18" i="11"/>
  <c r="B20" i="11"/>
  <c r="B22" i="11"/>
  <c r="B15" i="11" l="1"/>
  <c r="G9" i="1" l="1"/>
  <c r="F9" i="1"/>
  <c r="F12" i="1"/>
  <c r="F15" i="1" l="1"/>
  <c r="G15" i="1"/>
  <c r="G24" i="1" s="1"/>
  <c r="F24" i="1" l="1"/>
  <c r="F31" i="1"/>
  <c r="E287" i="10"/>
  <c r="G287" i="10" s="1"/>
  <c r="E253" i="10" l="1"/>
  <c r="G253" i="10" s="1"/>
  <c r="E252" i="10" l="1"/>
  <c r="G252" i="10" s="1"/>
  <c r="E7" i="10" l="1"/>
  <c r="G7" i="10" s="1"/>
  <c r="H11" i="1"/>
  <c r="H9" i="1" s="1"/>
  <c r="H15" i="1" l="1"/>
  <c r="H24" i="1" s="1"/>
  <c r="I9" i="1"/>
  <c r="I24" i="1" s="1"/>
</calcChain>
</file>

<file path=xl/sharedStrings.xml><?xml version="1.0" encoding="utf-8"?>
<sst xmlns="http://schemas.openxmlformats.org/spreadsheetml/2006/main" count="1146" uniqueCount="302">
  <si>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</si>
  <si>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</si>
  <si>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</si>
  <si>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</si>
  <si>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</si>
  <si>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</si>
  <si>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</si>
  <si>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 xml:space="preserve">A. RAČUN PRIHODA I RASHODA </t>
  </si>
  <si>
    <t>RASHODI POSLOVANJA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</si>
  <si>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</si>
  <si>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</si>
  <si>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</si>
  <si>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</si>
  <si>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</si>
  <si>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</si>
  <si>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</si>
  <si>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</si>
  <si>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</si>
  <si>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</si>
  <si>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</si>
  <si>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</si>
  <si>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</si>
  <si>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</si>
  <si>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</si>
  <si>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</si>
  <si>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</si>
  <si>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Prihodi iz nadležnog proračunaza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</si>
  <si>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</si>
  <si>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</si>
  <si>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</si>
  <si>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Prihodi od prodaje proizvoda i robe te pruženih usluga</t>
  </si>
  <si>
    <t>Prihodi od pruženih usluga</t>
  </si>
  <si>
    <t>Prihodi od imovine</t>
  </si>
  <si>
    <t>Prihodi od financijske imovine</t>
  </si>
  <si>
    <t>Kamate na oročena sredstva i depozite po viđenju</t>
  </si>
  <si>
    <t>Prihodi od upravnih i administrativnih pristojbi,pristojbi po posebnim propisima i naknada</t>
  </si>
  <si>
    <t>Prihodi po posebnim propisima</t>
  </si>
  <si>
    <t>Ostali nespomenuti prihodi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</si>
  <si>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</si>
  <si>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</si>
  <si>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</si>
  <si>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Donacije od pravnih i fizičkih osoba izvan općeg proračuna</t>
  </si>
  <si>
    <t>Tekuće donacije</t>
  </si>
  <si>
    <t>Kapitalne donacije</t>
  </si>
  <si>
    <t>Plaće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</si>
  <si>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</si>
  <si>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</si>
  <si>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</si>
  <si>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</si>
  <si>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</si>
  <si>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Naknade za prijevoz,rad na 
terenu i odvojeni život</t>
  </si>
  <si>
    <t>Rashodi za materijal i energiju</t>
  </si>
  <si>
    <t>Sitan inventar i auto gume</t>
  </si>
  <si>
    <t>Pristojbe i naknade</t>
  </si>
  <si>
    <t>Ostali nespomenuti rashodi poslovanja</t>
  </si>
  <si>
    <t>Troškovi sudskih postupaka</t>
  </si>
  <si>
    <t>Financijski rashodi</t>
  </si>
  <si>
    <t>Ostali financijski rashodi</t>
  </si>
  <si>
    <t>Zatezne kamate</t>
  </si>
  <si>
    <t>Službena putovanja</t>
  </si>
  <si>
    <t>Stručno usavršavanje zaposlenika</t>
  </si>
  <si>
    <t>Ostale naknade troškova zaposlenima</t>
  </si>
  <si>
    <t>Uredski materijal</t>
  </si>
  <si>
    <t>Materijal i sirovine</t>
  </si>
  <si>
    <t>Rashodi za usluge</t>
  </si>
  <si>
    <t>Intelektualne i osobne usluge</t>
  </si>
  <si>
    <t>Postrojenja i oprema</t>
  </si>
  <si>
    <t>Uredska oprema i namještaj</t>
  </si>
  <si>
    <t>Uređaji,strojevi i oprema za ostale namjene</t>
  </si>
  <si>
    <t>Knjige,umjetnička djela i ostale izložbene vrijednosti</t>
  </si>
  <si>
    <t xml:space="preserve">Knjige </t>
  </si>
  <si>
    <t>Ostale naknade građanima i kućanstvima iz proračuna</t>
  </si>
  <si>
    <t>Naknade građanima i kućanstvima u novcu</t>
  </si>
  <si>
    <t>Naknade građanima i kućanstvima u naravi</t>
  </si>
  <si>
    <t>Energija</t>
  </si>
  <si>
    <t>Materijal za tekuće i inv.održavanje</t>
  </si>
  <si>
    <t>Službena odjeća i obuća</t>
  </si>
  <si>
    <t>Usluge tekućeg i inv.održavanja</t>
  </si>
  <si>
    <t>Komunalne usluge</t>
  </si>
  <si>
    <t>Zdravstvene i veterinarske usluge</t>
  </si>
  <si>
    <t>Naknade građanima i kućanstvimana temelju osiguranja i druge naknade</t>
  </si>
  <si>
    <t>Računalne usluge</t>
  </si>
  <si>
    <t>Ostale usluge</t>
  </si>
  <si>
    <t>Članarine i norme</t>
  </si>
  <si>
    <t>Bankarske usluge i usluge platnog prometa</t>
  </si>
  <si>
    <t>Građevinski objekti</t>
  </si>
  <si>
    <t>Poslovni objekt</t>
  </si>
  <si>
    <t>Naknade za rad predstavničkih i izvršnih tijela,povjerenstava i slično</t>
  </si>
  <si>
    <t>Naknade građanima i kućanstvima iz EU sredstava</t>
  </si>
  <si>
    <t>Rashodi za dodatna ulaganja na nefinancijskoj imovini</t>
  </si>
  <si>
    <t>Dodatna ulaganja na građevinskim objektima</t>
  </si>
  <si>
    <t>Reprezentacija</t>
  </si>
  <si>
    <t>SVEUKUPNO</t>
  </si>
  <si>
    <t>PROGRAM 1001</t>
  </si>
  <si>
    <t>MINIMALNI STANDARD U OSNOVNOM ŠKOLSTVU-MATERIJALNI I FINANCIJSKI RASHODI</t>
  </si>
  <si>
    <t>Aktivnost A100001</t>
  </si>
  <si>
    <t>Izvor financiranja 1.1.</t>
  </si>
  <si>
    <t>OPĆI PRIHODI I PRIMICI</t>
  </si>
  <si>
    <t>Uredski materijal i ostali materijalni rashodi</t>
  </si>
  <si>
    <t>Sitni inventar i auto gume</t>
  </si>
  <si>
    <t>Službena, radna i zaštitna odjeća i obuća</t>
  </si>
  <si>
    <t>Usluge telefona, pošte i prijevoza</t>
  </si>
  <si>
    <t>Premije osiguranja</t>
  </si>
  <si>
    <t>Naknade građanima i kućanstvima na temelju osiguranja i druge naknade</t>
  </si>
  <si>
    <t>Aktivnost A100002</t>
  </si>
  <si>
    <t>TEKUĆE I INVESTICIJSKO ODRŽAVANJE-minimalni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</si>
  <si>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</si>
  <si>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</si>
  <si>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</si>
  <si>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</si>
  <si>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POJAČANI STANDARD U ŠKOLSTVU</t>
  </si>
  <si>
    <t>INTELEKTUALNE USLUGE</t>
  </si>
  <si>
    <t>Tekući projekt T100002</t>
  </si>
  <si>
    <t>ŽUPANIJSKA STRUČNA VIJEĆA</t>
  </si>
  <si>
    <t>Tekući projekt T100003</t>
  </si>
  <si>
    <t>NATJECANJA</t>
  </si>
  <si>
    <t>Naknade za rad predstavničkih i izvršnih tijela, povjerenstva i slično</t>
  </si>
  <si>
    <t>Tekući projekt T100004</t>
  </si>
  <si>
    <t>OBLJETNICE ŠKOLA</t>
  </si>
  <si>
    <t>Tekući projekt T100006</t>
  </si>
  <si>
    <t>OSTALE IZVANŠKOLSKE AKTIVNOSTI</t>
  </si>
  <si>
    <t>Tekući projekt T100041</t>
  </si>
  <si>
    <t>E-TEHNIČAR</t>
  </si>
  <si>
    <t>Tekući projekt T100031</t>
  </si>
  <si>
    <t>PRSTEN POTPORE III</t>
  </si>
  <si>
    <t>Plaće (Bruto)</t>
  </si>
  <si>
    <t xml:space="preserve">Materijalni rashodi </t>
  </si>
  <si>
    <t>Naknade za prijevoz, za rad na terenu i odvojeni život</t>
  </si>
  <si>
    <t>Tekući projekt T100047</t>
  </si>
  <si>
    <t>PRSTEN POTPORE IV</t>
  </si>
  <si>
    <t>Tekući projekt T100054</t>
  </si>
  <si>
    <t>PRSTEN POTPORE V</t>
  </si>
  <si>
    <t>PROGRAM 1003</t>
  </si>
  <si>
    <t>TEKUĆE I INVESTICIJSKO ODRŽAVANJE U ŠKOLSTVU</t>
  </si>
  <si>
    <t>POTICANJE KORIŠTENJA SREDSTAVA IZ FONDOVA EU</t>
  </si>
  <si>
    <t>Tekući projekt T100011</t>
  </si>
  <si>
    <t>NOVA ŠKOLSKA SHEMA VOĆA I POVRĆA TE MLIJEKA I MLIJEČNIH PROIZVODA</t>
  </si>
  <si>
    <t>PROGRAM 1002</t>
  </si>
  <si>
    <t>Tekući projekt T100001</t>
  </si>
  <si>
    <t>OPREMA ŠKOLA</t>
  </si>
  <si>
    <t>PROGRAMI OSNOVNIH ŠKOLA IZVAN ŽUPANIJSKOG PRORAČUNA</t>
  </si>
  <si>
    <t>Izvor financiranja 3.3.</t>
  </si>
  <si>
    <t>VLASTITI PRIHODI - OŠ</t>
  </si>
  <si>
    <t>Izvor financiranja 3.7.</t>
  </si>
  <si>
    <t>VLASTITI PRIHODI - PRENESENI VIŠAK PRIHODA - OŠ</t>
  </si>
  <si>
    <t>Izvor financiranja 4.L.</t>
  </si>
  <si>
    <t>PRIHODI ZA POSEBNE NAMJENE - OŠ</t>
  </si>
  <si>
    <t>Izvor financiranja 5.D.</t>
  </si>
  <si>
    <t>POMOĆI - VIŠAK PRIHODA - OŠ</t>
  </si>
  <si>
    <t>Izvor financiranja 5.K.</t>
  </si>
  <si>
    <t>POMOĆI - OŠ</t>
  </si>
  <si>
    <t>Izvor financiranja 6.3.</t>
  </si>
  <si>
    <t>DONACIJE - OŠ</t>
  </si>
  <si>
    <t>ADMINISTARTIVNO, TEHNIČKO I STRUČNO OSOBLJE</t>
  </si>
  <si>
    <t>ŠKOLSKA KUHINJA</t>
  </si>
  <si>
    <t>Izvor financiranja 4.F.</t>
  </si>
  <si>
    <t>PRIHODI ZA POSEBNE NAMJENE - VIŠAK PRIHODA-OŠ</t>
  </si>
  <si>
    <t>Sportska i glazbena oprema</t>
  </si>
  <si>
    <t>Tekući projekt T100005</t>
  </si>
  <si>
    <t>PRODUŽENI BORAVAK</t>
  </si>
  <si>
    <t>Ostali rashodi</t>
  </si>
  <si>
    <t>Kazne, penali i naknade štete</t>
  </si>
  <si>
    <t>Naknade šteta pravnim i fizičkim osobama</t>
  </si>
  <si>
    <t>Tekući projekt T100008</t>
  </si>
  <si>
    <t>UČENIČKE ZADRUGE</t>
  </si>
  <si>
    <t>Tekući projekt T100009</t>
  </si>
  <si>
    <t>OSTALE IZVANUČIONIČKE AKTIVNOSTI</t>
  </si>
  <si>
    <t>Tekući projekt T100012</t>
  </si>
  <si>
    <t>Oprema za održavanje i zaštitu</t>
  </si>
  <si>
    <t>Instrumenti, uređaji i strojevi</t>
  </si>
  <si>
    <t>Uređaji, strojevi i oprema za ostale namjene</t>
  </si>
  <si>
    <t>Knjige, umjetnička djela i ostale izložbene vrijednosti</t>
  </si>
  <si>
    <t>Knjige</t>
  </si>
  <si>
    <t>Tekući projekt T100014</t>
  </si>
  <si>
    <t>TEKUĆE I INVESTICIJSKO ODRŽAVANJE</t>
  </si>
  <si>
    <t>Tekući projekt T100019</t>
  </si>
  <si>
    <t>PRIJEVOZ UČENIKA S TEŠKOĆAMA</t>
  </si>
  <si>
    <t>Tekući projekt T100020</t>
  </si>
  <si>
    <t>NABAVA UDŽBENIKA ZA UČENIKE</t>
  </si>
  <si>
    <t>DONACIJE - PRENESENI VIŠAK PRIHODA - OŠ</t>
  </si>
  <si>
    <t>Izvor financiranja 6.7.</t>
  </si>
  <si>
    <t>DODATNA ULAGANJA</t>
  </si>
  <si>
    <t>Naknade građanim i kućanstvima iz EU sredstava</t>
  </si>
  <si>
    <t>Tekući projekt T100015</t>
  </si>
  <si>
    <t>Prihodi od prodaje proizvoda i robe</t>
  </si>
  <si>
    <t>VLASTITI IZVORI</t>
  </si>
  <si>
    <t>Rezultat poslovanja</t>
  </si>
  <si>
    <t>Višak/manjak prihoda</t>
  </si>
  <si>
    <t>Višak prihoda</t>
  </si>
  <si>
    <t>Manjak prihoda</t>
  </si>
  <si>
    <t>096 Dodatne usluge u obrazovanju</t>
  </si>
  <si>
    <t>0912 Osnovno obrazovanje</t>
  </si>
  <si>
    <t>091 Predškolsko i osnovno obrazovanje</t>
  </si>
  <si>
    <t>09 Obrazovanje</t>
  </si>
  <si>
    <t>04 Ekonomski poslovi</t>
  </si>
  <si>
    <t>042 Poljoprivreda, šumarstvo, ribarstvo i lov</t>
  </si>
  <si>
    <t>0421 Poljoprivreda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</si>
  <si>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</si>
  <si>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</si>
  <si>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</si>
  <si>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</si>
  <si>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</si>
  <si>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>PRSTEN POTPORE VI</t>
  </si>
  <si>
    <t>ŠKOLSKO SPORTSKO DRUŠTVO</t>
  </si>
  <si>
    <t>Tekući projekt T100055</t>
  </si>
  <si>
    <t>Tekući projekt T100026</t>
  </si>
  <si>
    <t>Usluge promidžbe i informiranja</t>
  </si>
  <si>
    <t>PRIHODI ZA POSEBNE NAMJENE - VIŠAK PRIHODA - OŠ</t>
  </si>
  <si>
    <t>Ostali građevinski objekti</t>
  </si>
  <si>
    <t xml:space="preserve"> </t>
  </si>
  <si>
    <t xml:space="preserve">   </t>
  </si>
  <si>
    <t>PRIHODI ZA POSEBNE NAMJENE-VIŠAK PRIHODA-OŠ</t>
  </si>
  <si>
    <t>Plan za 2024.</t>
  </si>
  <si>
    <t>B. RAČUN FINANCIRANJA PREMA EKONOMSKOJ KLASIFIKACIJI</t>
  </si>
  <si>
    <t>B. RAČUN FINANCIRANJA PREMA IZVORIMA FINANCIRANJA</t>
  </si>
  <si>
    <t>PRIMICI UKUPNO</t>
  </si>
  <si>
    <t>IZDACI UKUPNO</t>
  </si>
  <si>
    <t>1 Opći prihodi i primici</t>
  </si>
  <si>
    <t>3 Vlastiti prihodi</t>
  </si>
  <si>
    <t>f0912</t>
  </si>
  <si>
    <t>f0980</t>
  </si>
  <si>
    <t>f0970</t>
  </si>
  <si>
    <t>f0960</t>
  </si>
  <si>
    <t>f0421</t>
  </si>
  <si>
    <t>PRIHODI POSLOVANJA PREMA IZVORIMA FINANCIRANJA</t>
  </si>
  <si>
    <t xml:space="preserve">  1.1. Opći prihodi i primici</t>
  </si>
  <si>
    <t xml:space="preserve">  3.3. Vlastiti prihodi</t>
  </si>
  <si>
    <t xml:space="preserve">  3.7. Vlastiti prihodi-Preneseni višak prihoda</t>
  </si>
  <si>
    <t>4 Prihodi za posebne namjene</t>
  </si>
  <si>
    <t xml:space="preserve">  4.L. Prihodi za posebne namjene</t>
  </si>
  <si>
    <t xml:space="preserve">  4.F. Prihodi za posebne namjene-Višak prihoda</t>
  </si>
  <si>
    <t>5 Pomoći</t>
  </si>
  <si>
    <t xml:space="preserve"> 5.K. Pomoći</t>
  </si>
  <si>
    <t xml:space="preserve"> 5.D. Pomoći-Višak prihoda</t>
  </si>
  <si>
    <t>6 Donacije</t>
  </si>
  <si>
    <t xml:space="preserve"> 6.3. Donacije</t>
  </si>
  <si>
    <t xml:space="preserve"> 6.7. Donacije-Preneseni višak prihoda</t>
  </si>
  <si>
    <t>RASHODI POSLOVANJA PREMA IZVORIMA FINANCIRANJA</t>
  </si>
  <si>
    <t>C) PRENESENI VIŠAK ILI PRENESENI MANJAK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</si>
  <si>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</si>
  <si>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</si>
  <si>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</si>
  <si>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</si>
  <si>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</si>
  <si>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</si>
  <si>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</si>
  <si>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</si>
  <si>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</si>
  <si>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</si>
  <si>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</si>
  <si>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Tekući projekt T100058</t>
  </si>
  <si>
    <t>PRSTEN POTPORE Vll</t>
  </si>
  <si>
    <t>Tekući projekt T100027</t>
  </si>
  <si>
    <t>OPSKRBA BESPLATNIM ZALIHAMA MENSTRUALNIH HIGIJENSKIH POTREPŠTINA</t>
  </si>
  <si>
    <t>Tekuće donacije u naravi</t>
  </si>
  <si>
    <t>IZVRŠENJE FINANCIJSKOG PLANA OŠ VLADIMIR DEŠČAK
ZA 2024.  GODINU</t>
  </si>
  <si>
    <t>IZVRŠENJE FINANCIJSKOG PLANA OŠ VLADIMIR DEŠČAK
ZA 2024. GODINU</t>
  </si>
  <si>
    <t>Izvršenje 2024.</t>
  </si>
  <si>
    <t>MEĐUNARODNA SURADNJA</t>
  </si>
  <si>
    <t>Tekući projekt T100040</t>
  </si>
  <si>
    <t>STRUČNO USAVRŠAVANJE DJELATNIKA U ŠKOLSTVU</t>
  </si>
  <si>
    <t>Tekući projekt T100059</t>
  </si>
  <si>
    <t>PRSTEN POTPORE Vlll</t>
  </si>
  <si>
    <t>KAPITALNA ULAGANJA</t>
  </si>
  <si>
    <t>Tekući projekt T100016</t>
  </si>
  <si>
    <t>KNJIGE ZA ŠKOLSKU KNJIŽNICU</t>
  </si>
  <si>
    <t>Kapitalni projekt K100161</t>
  </si>
  <si>
    <t>KAPITALNO ULAGANJE U OSNOVNO ŠKOLSTVO</t>
  </si>
  <si>
    <t>PROJEKTIRANJE I DOGRADNJA</t>
  </si>
  <si>
    <t>Poslovni objekti</t>
  </si>
  <si>
    <t>Tekući projekt T100028</t>
  </si>
  <si>
    <t>Izvor financiranja 5.B.</t>
  </si>
  <si>
    <t>Ravnateljica:</t>
  </si>
  <si>
    <t>Petra Markanović</t>
  </si>
  <si>
    <t>Izvršenje 2023.</t>
  </si>
  <si>
    <t>Plan 2024.</t>
  </si>
  <si>
    <t>Indeks (5/4*100)</t>
  </si>
  <si>
    <t>Indeks (4/2*100)</t>
  </si>
  <si>
    <t>Indeks (4/3*100)</t>
  </si>
  <si>
    <t>Indeks (5/3*100)</t>
  </si>
  <si>
    <t>Razred/skupina</t>
  </si>
  <si>
    <t>Namjenski primici od zaduživanja</t>
  </si>
  <si>
    <t>Opći prihodi i primici</t>
  </si>
  <si>
    <t>Vlastiti prihodi</t>
  </si>
  <si>
    <t xml:space="preserve">Račun </t>
  </si>
  <si>
    <t>Razred/ skupina</t>
  </si>
  <si>
    <t>Brojčana oznaka i naziv računa rashoda</t>
  </si>
  <si>
    <t>Program, aktivnosti i projekti te vrsta rashoda / izdataka</t>
  </si>
  <si>
    <t>Brojčana oznaka i naziv računa prihoda</t>
  </si>
  <si>
    <t xml:space="preserve"> 5.B. EU Pomoći</t>
  </si>
  <si>
    <t xml:space="preserve">    </t>
  </si>
  <si>
    <t>Prihodi od pozitivnih tečajnih razlika i razlika zbog promjene valutne klauzule</t>
  </si>
  <si>
    <t>Pomoći temeljem EU sredstava</t>
  </si>
  <si>
    <t>Tekuće pomoći temeljem prijenosa EU sredstava</t>
  </si>
  <si>
    <t>Prijenosi između proračunskih korisnika istog proračuna</t>
  </si>
  <si>
    <t>Tekući prijenosi između proračunakih korisnika istog proračuna</t>
  </si>
  <si>
    <t>Brojčana oznaka i naziv</t>
  </si>
  <si>
    <t>-</t>
  </si>
  <si>
    <t xml:space="preserve">Brojčana oznaka i naziv </t>
  </si>
  <si>
    <t>Novaki: 27.03.2025.</t>
  </si>
  <si>
    <t>Zamjenica predsjednika Školskog odbora:</t>
  </si>
  <si>
    <t>Antonija Štefanič Agić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</si>
</sst>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13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4" fontId="6" fillId="2" borderId="4" xfId="0" applyNumberFormat="1" applyFont="1" applyFill="1" applyBorder="1" applyAlignment="1">
      <alignment horizontal="right"/>
    </xf>
    <xf numFmtId="0" fontId="0" fillId="0" borderId="0" xfId="0" applyFont="1"/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 applyProtection="1">
      <alignment horizontal="right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4" fillId="5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4" fontId="6" fillId="5" borderId="4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15" fillId="0" borderId="0" xfId="0" applyFont="1" applyFill="1"/>
    <xf numFmtId="4" fontId="9" fillId="8" borderId="4" xfId="0" applyNumberFormat="1" applyFont="1" applyFill="1" applyBorder="1" applyAlignment="1" applyProtection="1">
      <alignment horizontal="right" wrapText="1"/>
    </xf>
    <xf numFmtId="0" fontId="9" fillId="8" borderId="4" xfId="0" applyNumberFormat="1" applyFont="1" applyFill="1" applyBorder="1" applyAlignment="1" applyProtection="1">
      <alignment horizontal="left" vertical="center" wrapText="1"/>
    </xf>
    <xf numFmtId="0" fontId="0" fillId="0" borderId="0" xfId="0" applyProtection="1">
      <protection hidden="1"/>
    </xf>
    <xf numFmtId="0" fontId="6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vertical="center" wrapText="1"/>
    </xf>
    <xf numFmtId="0" fontId="23" fillId="4" borderId="3" xfId="0" applyNumberFormat="1" applyFont="1" applyFill="1" applyBorder="1" applyAlignment="1" applyProtection="1">
      <alignment horizontal="center" vertical="center" wrapText="1"/>
    </xf>
    <xf numFmtId="0" fontId="16" fillId="4" borderId="4" xfId="0" applyNumberFormat="1" applyFont="1" applyFill="1" applyBorder="1" applyAlignment="1" applyProtection="1">
      <alignment horizontal="center" vertical="center" wrapText="1"/>
    </xf>
    <xf numFmtId="0" fontId="16" fillId="3" borderId="3" xfId="0" applyNumberFormat="1" applyFont="1" applyFill="1" applyBorder="1" applyAlignment="1" applyProtection="1">
      <alignment horizontal="left" vertical="center" wrapText="1"/>
    </xf>
    <xf numFmtId="0" fontId="17" fillId="3" borderId="3" xfId="0" applyNumberFormat="1" applyFont="1" applyFill="1" applyBorder="1" applyAlignment="1" applyProtection="1">
      <alignment horizontal="left" vertical="center" wrapText="1"/>
    </xf>
    <xf numFmtId="164" fontId="17" fillId="3" borderId="4" xfId="0" applyNumberFormat="1" applyFont="1" applyFill="1" applyBorder="1" applyAlignment="1" applyProtection="1">
      <alignment horizontal="right" wrapText="1"/>
    </xf>
    <xf numFmtId="0" fontId="16" fillId="2" borderId="3" xfId="0" applyNumberFormat="1" applyFont="1" applyFill="1" applyBorder="1" applyAlignment="1" applyProtection="1">
      <alignment horizontal="left" vertical="center" wrapText="1"/>
    </xf>
    <xf numFmtId="164" fontId="16" fillId="2" borderId="4" xfId="0" applyNumberFormat="1" applyFont="1" applyFill="1" applyBorder="1" applyAlignment="1" applyProtection="1">
      <alignment horizontal="right" wrapText="1"/>
    </xf>
    <xf numFmtId="0" fontId="24" fillId="2" borderId="3" xfId="0" applyNumberFormat="1" applyFont="1" applyFill="1" applyBorder="1" applyAlignment="1" applyProtection="1">
      <alignment horizontal="left" vertical="center" wrapText="1"/>
    </xf>
    <xf numFmtId="164" fontId="24" fillId="2" borderId="4" xfId="0" applyNumberFormat="1" applyFont="1" applyFill="1" applyBorder="1" applyAlignment="1" applyProtection="1">
      <alignment horizontal="right" wrapText="1"/>
    </xf>
    <xf numFmtId="164" fontId="21" fillId="2" borderId="3" xfId="0" applyNumberFormat="1" applyFont="1" applyFill="1" applyBorder="1" applyAlignment="1">
      <alignment horizontal="right" wrapText="1"/>
    </xf>
    <xf numFmtId="164" fontId="21" fillId="2" borderId="3" xfId="0" applyNumberFormat="1" applyFont="1" applyFill="1" applyBorder="1" applyAlignment="1">
      <alignment wrapText="1"/>
    </xf>
    <xf numFmtId="0" fontId="24" fillId="2" borderId="3" xfId="0" quotePrefix="1" applyFont="1" applyFill="1" applyBorder="1" applyAlignment="1">
      <alignment horizontal="left" vertical="center"/>
    </xf>
    <xf numFmtId="164" fontId="24" fillId="2" borderId="4" xfId="0" quotePrefix="1" applyNumberFormat="1" applyFont="1" applyFill="1" applyBorder="1" applyAlignment="1">
      <alignment horizontal="right" wrapText="1"/>
    </xf>
    <xf numFmtId="0" fontId="17" fillId="2" borderId="3" xfId="0" quotePrefix="1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164" fontId="16" fillId="2" borderId="4" xfId="0" quotePrefix="1" applyNumberFormat="1" applyFont="1" applyFill="1" applyBorder="1" applyAlignment="1">
      <alignment horizontal="right" wrapText="1"/>
    </xf>
    <xf numFmtId="0" fontId="16" fillId="2" borderId="3" xfId="0" quotePrefix="1" applyFont="1" applyFill="1" applyBorder="1" applyAlignment="1">
      <alignment horizontal="left" vertical="center" wrapText="1"/>
    </xf>
    <xf numFmtId="0" fontId="24" fillId="2" borderId="3" xfId="0" applyNumberFormat="1" applyFont="1" applyFill="1" applyBorder="1" applyAlignment="1" applyProtection="1">
      <alignment horizontal="left" vertical="center"/>
    </xf>
    <xf numFmtId="0" fontId="16" fillId="2" borderId="3" xfId="0" applyNumberFormat="1" applyFont="1" applyFill="1" applyBorder="1" applyAlignment="1" applyProtection="1">
      <alignment horizontal="left" vertical="center"/>
    </xf>
    <xf numFmtId="0" fontId="24" fillId="2" borderId="3" xfId="0" applyNumberFormat="1" applyFont="1" applyFill="1" applyBorder="1" applyAlignment="1" applyProtection="1">
      <alignment vertical="center" wrapText="1"/>
    </xf>
    <xf numFmtId="4" fontId="23" fillId="2" borderId="4" xfId="0" applyNumberFormat="1" applyFont="1" applyFill="1" applyBorder="1" applyAlignment="1">
      <alignment horizontal="right"/>
    </xf>
    <xf numFmtId="0" fontId="17" fillId="2" borderId="3" xfId="0" applyNumberFormat="1" applyFont="1" applyFill="1" applyBorder="1" applyAlignment="1" applyProtection="1">
      <alignment horizontal="left" vertical="center" wrapText="1"/>
    </xf>
    <xf numFmtId="4" fontId="21" fillId="2" borderId="4" xfId="0" applyNumberFormat="1" applyFont="1" applyFill="1" applyBorder="1" applyAlignment="1">
      <alignment horizontal="right"/>
    </xf>
    <xf numFmtId="4" fontId="21" fillId="2" borderId="3" xfId="0" applyNumberFormat="1" applyFont="1" applyFill="1" applyBorder="1" applyAlignment="1">
      <alignment horizontal="right"/>
    </xf>
    <xf numFmtId="0" fontId="24" fillId="2" borderId="3" xfId="0" quotePrefix="1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0" fontId="16" fillId="2" borderId="3" xfId="0" applyNumberFormat="1" applyFont="1" applyFill="1" applyBorder="1" applyAlignment="1" applyProtection="1">
      <alignment vertical="center" wrapText="1"/>
    </xf>
    <xf numFmtId="0" fontId="17" fillId="2" borderId="3" xfId="0" applyNumberFormat="1" applyFont="1" applyFill="1" applyBorder="1" applyAlignment="1" applyProtection="1">
      <alignment vertical="center" wrapText="1"/>
    </xf>
    <xf numFmtId="0" fontId="17" fillId="9" borderId="3" xfId="0" applyNumberFormat="1" applyFont="1" applyFill="1" applyBorder="1" applyAlignment="1" applyProtection="1">
      <alignment vertical="center" wrapText="1"/>
    </xf>
    <xf numFmtId="0" fontId="26" fillId="0" borderId="0" xfId="0" applyFont="1"/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16" fillId="9" borderId="3" xfId="0" applyFont="1" applyFill="1" applyBorder="1"/>
    <xf numFmtId="4" fontId="16" fillId="2" borderId="4" xfId="0" applyNumberFormat="1" applyFont="1" applyFill="1" applyBorder="1" applyAlignment="1" applyProtection="1">
      <alignment horizontal="right" wrapText="1"/>
    </xf>
    <xf numFmtId="4" fontId="25" fillId="0" borderId="3" xfId="0" applyNumberFormat="1" applyFont="1" applyBorder="1" applyAlignment="1">
      <alignment horizontal="right" wrapText="1"/>
    </xf>
    <xf numFmtId="4" fontId="26" fillId="0" borderId="3" xfId="0" applyNumberFormat="1" applyFont="1" applyBorder="1" applyAlignment="1">
      <alignment horizontal="right" wrapText="1"/>
    </xf>
    <xf numFmtId="4" fontId="16" fillId="9" borderId="3" xfId="0" applyNumberFormat="1" applyFont="1" applyFill="1" applyBorder="1" applyAlignment="1">
      <alignment horizontal="right" wrapText="1"/>
    </xf>
    <xf numFmtId="4" fontId="16" fillId="2" borderId="4" xfId="0" quotePrefix="1" applyNumberFormat="1" applyFont="1" applyFill="1" applyBorder="1" applyAlignment="1">
      <alignment horizontal="right" wrapText="1"/>
    </xf>
    <xf numFmtId="0" fontId="16" fillId="2" borderId="3" xfId="0" quotePrefix="1" applyFont="1" applyFill="1" applyBorder="1" applyAlignment="1">
      <alignment horizontal="left"/>
    </xf>
    <xf numFmtId="0" fontId="6" fillId="2" borderId="4" xfId="0" applyNumberFormat="1" applyFont="1" applyFill="1" applyBorder="1" applyAlignment="1" applyProtection="1">
      <alignment horizontal="left" wrapText="1"/>
    </xf>
    <xf numFmtId="0" fontId="1" fillId="0" borderId="0" xfId="0" applyFont="1" applyAlignment="1"/>
    <xf numFmtId="0" fontId="24" fillId="2" borderId="3" xfId="0" quotePrefix="1" applyFont="1" applyFill="1" applyBorder="1" applyAlignment="1">
      <alignment horizontal="left"/>
    </xf>
    <xf numFmtId="0" fontId="3" fillId="2" borderId="4" xfId="0" applyNumberFormat="1" applyFont="1" applyFill="1" applyBorder="1" applyAlignment="1" applyProtection="1">
      <alignment horizontal="left" wrapText="1"/>
    </xf>
    <xf numFmtId="4" fontId="24" fillId="2" borderId="4" xfId="0" quotePrefix="1" applyNumberFormat="1" applyFont="1" applyFill="1" applyBorder="1" applyAlignment="1">
      <alignment horizontal="right" wrapText="1"/>
    </xf>
    <xf numFmtId="0" fontId="0" fillId="0" borderId="0" xfId="0" applyAlignment="1"/>
    <xf numFmtId="4" fontId="24" fillId="2" borderId="4" xfId="0" applyNumberFormat="1" applyFont="1" applyFill="1" applyBorder="1" applyAlignment="1" applyProtection="1">
      <alignment horizontal="right" wrapText="1"/>
    </xf>
    <xf numFmtId="0" fontId="24" fillId="2" borderId="3" xfId="0" quotePrefix="1" applyFont="1" applyFill="1" applyBorder="1" applyAlignment="1">
      <alignment horizontal="left" wrapText="1"/>
    </xf>
    <xf numFmtId="0" fontId="0" fillId="0" borderId="0" xfId="0" applyFont="1" applyAlignment="1"/>
    <xf numFmtId="4" fontId="26" fillId="0" borderId="3" xfId="0" applyNumberFormat="1" applyFont="1" applyBorder="1" applyAlignment="1">
      <alignment horizontal="right"/>
    </xf>
    <xf numFmtId="4" fontId="1" fillId="0" borderId="0" xfId="0" applyNumberFormat="1" applyFont="1"/>
    <xf numFmtId="4" fontId="0" fillId="0" borderId="0" xfId="0" applyNumberFormat="1"/>
    <xf numFmtId="0" fontId="9" fillId="2" borderId="3" xfId="0" quotePrefix="1" applyFont="1" applyFill="1" applyBorder="1" applyAlignment="1">
      <alignment horizontal="left" vertical="center" wrapText="1"/>
    </xf>
    <xf numFmtId="0" fontId="9" fillId="9" borderId="3" xfId="0" applyNumberFormat="1" applyFont="1" applyFill="1" applyBorder="1" applyAlignment="1" applyProtection="1">
      <alignment horizontal="left" vertical="center" wrapText="1"/>
    </xf>
    <xf numFmtId="0" fontId="9" fillId="10" borderId="3" xfId="0" applyNumberFormat="1" applyFont="1" applyFill="1" applyBorder="1" applyAlignment="1" applyProtection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4" fontId="6" fillId="10" borderId="4" xfId="0" applyNumberFormat="1" applyFont="1" applyFill="1" applyBorder="1" applyAlignment="1">
      <alignment horizontal="right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4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4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4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3" fillId="2" borderId="0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0" fillId="0" borderId="0" xfId="0" applyBorder="1"/>
    <xf numFmtId="4" fontId="26" fillId="0" borderId="4" xfId="0" applyNumberFormat="1" applyFont="1" applyBorder="1" applyAlignment="1">
      <alignment horizontal="right" wrapText="1"/>
    </xf>
    <xf numFmtId="4" fontId="26" fillId="0" borderId="4" xfId="0" applyNumberFormat="1" applyFont="1" applyBorder="1" applyAlignment="1">
      <alignment horizontal="right"/>
    </xf>
    <xf numFmtId="164" fontId="24" fillId="2" borderId="3" xfId="0" applyNumberFormat="1" applyFont="1" applyFill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  <protection hidden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4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27" fillId="0" borderId="0" xfId="0" applyFont="1"/>
    <xf numFmtId="164" fontId="9" fillId="2" borderId="4" xfId="0" applyNumberFormat="1" applyFont="1" applyFill="1" applyBorder="1" applyAlignment="1" applyProtection="1">
      <alignment horizontal="right" wrapText="1"/>
    </xf>
    <xf numFmtId="164" fontId="7" fillId="2" borderId="4" xfId="0" applyNumberFormat="1" applyFont="1" applyFill="1" applyBorder="1" applyAlignment="1" applyProtection="1">
      <alignment horizontal="right" wrapText="1"/>
    </xf>
    <xf numFmtId="4" fontId="9" fillId="9" borderId="3" xfId="0" applyNumberFormat="1" applyFont="1" applyFill="1" applyBorder="1" applyAlignment="1">
      <alignment horizontal="right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4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8" fillId="0" borderId="0" xfId="0" applyFon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4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9" fillId="11" borderId="4" xfId="0" applyNumberFormat="1" applyFont="1" applyFill="1" applyBorder="1" applyAlignment="1" applyProtection="1">
      <alignment horizontal="center" vertical="center" wrapText="1"/>
      <protection hidden="1"/>
    </xf>
    <xf numFmtId="4" fontId="6" fillId="2" borderId="0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4" fontId="6" fillId="2" borderId="3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0" fontId="1" fillId="0" borderId="0" xfId="0" applyFont="1" applyBorder="1"/>
    <xf numFmtId="4" fontId="6" fillId="7" borderId="3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0" fontId="30" fillId="2" borderId="0" xfId="0" applyFont="1" applyFill="1" applyProtection="1">
      <protection hidden="1"/>
    </xf>
    <xf numFmtId="0" fontId="11" fillId="0" borderId="0" xfId="0" applyFont="1"/>
    <xf numFmtId="0" fontId="29" fillId="11" borderId="4" xfId="0" applyNumberFormat="1" applyFont="1" applyFill="1" applyBorder="1" applyAlignment="1" applyProtection="1">
      <alignment horizontal="center" vertical="center" wrapText="1"/>
    </xf>
    <xf numFmtId="0" fontId="30" fillId="0" borderId="0" xfId="0" applyFont="1"/>
    <xf numFmtId="2" fontId="6" fillId="2" borderId="4" xfId="0" applyNumberFormat="1" applyFont="1" applyFill="1" applyBorder="1" applyAlignment="1" applyProtection="1">
      <alignment horizontal="right" vertical="center" wrapText="1"/>
    </xf>
    <xf numFmtId="2" fontId="3" fillId="2" borderId="4" xfId="0" applyNumberFormat="1" applyFont="1" applyFill="1" applyBorder="1" applyAlignment="1">
      <alignment horizontal="right"/>
    </xf>
    <xf numFmtId="2" fontId="6" fillId="2" borderId="4" xfId="0" applyNumberFormat="1" applyFont="1" applyFill="1" applyBorder="1" applyAlignment="1">
      <alignment horizontal="right"/>
    </xf>
    <xf numFmtId="0" fontId="29" fillId="11" borderId="1" xfId="0" applyNumberFormat="1" applyFont="1" applyFill="1" applyBorder="1" applyAlignment="1" applyProtection="1">
      <alignment horizontal="center" vertical="center" wrapText="1"/>
    </xf>
    <xf numFmtId="0" fontId="29" fillId="4" borderId="3" xfId="0" applyNumberFormat="1" applyFont="1" applyFill="1" applyBorder="1" applyAlignment="1" applyProtection="1">
      <alignment horizontal="center" vertical="center" wrapText="1"/>
    </xf>
    <xf numFmtId="0" fontId="29" fillId="4" borderId="4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32" fillId="4" borderId="4" xfId="0" applyNumberFormat="1" applyFont="1" applyFill="1" applyBorder="1" applyAlignment="1" applyProtection="1">
      <alignment horizontal="center" vertical="center" wrapText="1"/>
    </xf>
    <xf numFmtId="0" fontId="31" fillId="4" borderId="3" xfId="0" applyNumberFormat="1" applyFont="1" applyFill="1" applyBorder="1" applyAlignment="1" applyProtection="1">
      <alignment horizontal="center" vertical="center" wrapText="1"/>
    </xf>
    <xf numFmtId="0" fontId="28" fillId="11" borderId="4" xfId="0" applyFont="1" applyFill="1" applyBorder="1" applyAlignment="1">
      <alignment horizontal="center" vertical="center" wrapText="1"/>
    </xf>
    <xf numFmtId="0" fontId="33" fillId="11" borderId="4" xfId="0" applyNumberFormat="1" applyFont="1" applyFill="1" applyBorder="1" applyAlignment="1" applyProtection="1">
      <alignment horizontal="center" vertical="center" wrapText="1"/>
    </xf>
    <xf numFmtId="0" fontId="16" fillId="4" borderId="3" xfId="0" applyNumberFormat="1" applyFont="1" applyFill="1" applyBorder="1" applyAlignment="1" applyProtection="1">
      <alignment horizontal="center" vertical="center" wrapText="1"/>
    </xf>
    <xf numFmtId="0" fontId="32" fillId="11" borderId="3" xfId="0" applyNumberFormat="1" applyFont="1" applyFill="1" applyBorder="1" applyAlignment="1" applyProtection="1">
      <alignment horizontal="center" vertical="center" wrapText="1"/>
    </xf>
    <xf numFmtId="0" fontId="31" fillId="11" borderId="3" xfId="0" applyNumberFormat="1" applyFont="1" applyFill="1" applyBorder="1" applyAlignment="1" applyProtection="1">
      <alignment horizontal="center" vertical="center" wrapText="1"/>
    </xf>
    <xf numFmtId="0" fontId="30" fillId="11" borderId="0" xfId="0" applyFont="1" applyFill="1" applyAlignment="1">
      <alignment horizontal="center" vertical="center"/>
    </xf>
    <xf numFmtId="0" fontId="34" fillId="0" borderId="0" xfId="0" applyFont="1"/>
    <xf numFmtId="0" fontId="34" fillId="0" borderId="0" xfId="0" applyFont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6" fillId="4" borderId="1" xfId="0" quotePrefix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29" fillId="11" borderId="1" xfId="0" quotePrefix="1" applyFont="1" applyFill="1" applyBorder="1" applyAlignment="1">
      <alignment horizontal="center" vertical="center" wrapText="1"/>
    </xf>
    <xf numFmtId="0" fontId="30" fillId="11" borderId="2" xfId="0" applyFont="1" applyFill="1" applyBorder="1" applyAlignment="1">
      <alignment horizontal="center" vertical="center"/>
    </xf>
    <xf numFmtId="0" fontId="30" fillId="11" borderId="4" xfId="0" applyFont="1" applyFill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23" fillId="4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3" fillId="4" borderId="2" xfId="0" applyNumberFormat="1" applyFont="1" applyFill="1" applyBorder="1" applyAlignment="1" applyProtection="1">
      <alignment horizontal="center" vertical="center" wrapText="1"/>
    </xf>
    <xf numFmtId="0" fontId="23" fillId="4" borderId="4" xfId="0" applyNumberFormat="1" applyFont="1" applyFill="1" applyBorder="1" applyAlignment="1" applyProtection="1">
      <alignment horizontal="center" vertical="center" wrapText="1"/>
    </xf>
    <xf numFmtId="0" fontId="31" fillId="4" borderId="1" xfId="0" applyNumberFormat="1" applyFont="1" applyFill="1" applyBorder="1" applyAlignment="1" applyProtection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2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16" fillId="9" borderId="1" xfId="0" applyNumberFormat="1" applyFont="1" applyFill="1" applyBorder="1" applyAlignment="1" applyProtection="1">
      <alignment vertical="center" wrapText="1"/>
    </xf>
    <xf numFmtId="0" fontId="0" fillId="0" borderId="2" xfId="0" applyFont="1" applyBorder="1" applyAlignment="1"/>
    <xf numFmtId="0" fontId="0" fillId="0" borderId="4" xfId="0" applyFont="1" applyBorder="1" applyAlignment="1"/>
    <xf numFmtId="0" fontId="11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29" fillId="11" borderId="1" xfId="0" applyNumberFormat="1" applyFont="1" applyFill="1" applyBorder="1" applyAlignment="1" applyProtection="1">
      <alignment horizontal="center" vertical="center" wrapText="1"/>
    </xf>
    <xf numFmtId="0" fontId="30" fillId="11" borderId="4" xfId="0" applyFont="1" applyFill="1" applyBorder="1" applyAlignment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30" fillId="11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4" fillId="5" borderId="1" xfId="0" applyNumberFormat="1" applyFont="1" applyFill="1" applyBorder="1" applyAlignment="1" applyProtection="1">
      <alignment horizontal="left" vertical="center" wrapText="1"/>
    </xf>
    <xf numFmtId="0" fontId="14" fillId="5" borderId="2" xfId="0" applyNumberFormat="1" applyFont="1" applyFill="1" applyBorder="1" applyAlignment="1" applyProtection="1">
      <alignment horizontal="left" vertical="center" wrapText="1"/>
    </xf>
    <xf numFmtId="0" fontId="14" fillId="5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 indent="1"/>
    </xf>
    <xf numFmtId="0" fontId="9" fillId="2" borderId="2" xfId="0" applyNumberFormat="1" applyFont="1" applyFill="1" applyBorder="1" applyAlignment="1" applyProtection="1">
      <alignment horizontal="left" vertical="center" wrapText="1" indent="1"/>
    </xf>
    <xf numFmtId="0" fontId="9" fillId="2" borderId="4" xfId="0" applyNumberFormat="1" applyFont="1" applyFill="1" applyBorder="1" applyAlignment="1" applyProtection="1">
      <alignment horizontal="left" vertical="center" wrapText="1" indent="1"/>
    </xf>
    <xf numFmtId="0" fontId="7" fillId="2" borderId="1" xfId="0" applyNumberFormat="1" applyFont="1" applyFill="1" applyBorder="1" applyAlignment="1" applyProtection="1">
      <alignment horizontal="left" vertical="center" wrapText="1" indent="1"/>
    </xf>
    <xf numFmtId="0" fontId="7" fillId="2" borderId="2" xfId="0" applyNumberFormat="1" applyFont="1" applyFill="1" applyBorder="1" applyAlignment="1" applyProtection="1">
      <alignment horizontal="left" vertical="center" wrapText="1" indent="1"/>
    </xf>
    <xf numFmtId="0" fontId="7" fillId="2" borderId="4" xfId="0" applyNumberFormat="1" applyFont="1" applyFill="1" applyBorder="1" applyAlignment="1" applyProtection="1">
      <alignment horizontal="left" vertical="center" wrapText="1" indent="1"/>
    </xf>
    <xf numFmtId="0" fontId="29" fillId="11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6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4" borderId="2" xfId="0" applyFont="1" applyFill="1" applyBorder="1" applyAlignment="1" applyProtection="1">
      <alignment horizontal="center" vertical="center" wrapText="1"/>
      <protection hidden="1"/>
    </xf>
    <xf numFmtId="0" fontId="12" fillId="4" borderId="4" xfId="0" applyFont="1" applyFill="1" applyBorder="1" applyAlignment="1" applyProtection="1">
      <alignment horizontal="center" vertical="center" wrapText="1"/>
      <protection hidden="1"/>
    </xf>
    <xf numFmtId="0" fontId="9" fillId="8" borderId="1" xfId="0" applyNumberFormat="1" applyFont="1" applyFill="1" applyBorder="1" applyAlignment="1" applyProtection="1">
      <alignment horizontal="center" vertical="center" wrapText="1"/>
    </xf>
    <xf numFmtId="0" fontId="9" fillId="8" borderId="2" xfId="0" applyNumberFormat="1" applyFont="1" applyFill="1" applyBorder="1" applyAlignment="1" applyProtection="1">
      <alignment horizontal="center" vertical="center" wrapText="1"/>
    </xf>
    <xf numFmtId="0" fontId="9" fillId="8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wrapText="1"/>
    </xf>
    <xf numFmtId="0" fontId="34" fillId="0" borderId="0" xfId="0" applyFont="1" applyAlignment="1">
      <alignment horizontal="center"/>
    </xf>
  </cellXfs>
  <cellStyles count="2">
    <cellStyle name="Normalno" xfId="0" builtinId="0"/>
    <cellStyle name="Obično_List4" xfId="1" xr:uid="{6F40A160-C16E-4C30-B4CE-75415CE612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workbookViewId="0">
      <selection activeCell="O6" sqref="O6:O8"/>
    </sheetView>
  </sheetViews>
  <sheetFormatPr defaultRowHeight="15" x14ac:dyDescent="0.25"/>
  <cols>
    <col min="5" max="5" width="25.28515625" customWidth="1"/>
    <col min="6" max="10" width="16.7109375" customWidth="1"/>
  </cols>
  <sheetData>
    <row r="1" spans="1:10" ht="42" customHeight="1" x14ac:dyDescent="0.25">
      <c r="A1" s="183" t="s">
        <v>255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0" ht="18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ht="15.75" x14ac:dyDescent="0.25">
      <c r="A3" s="183" t="s">
        <v>17</v>
      </c>
      <c r="B3" s="183"/>
      <c r="C3" s="183"/>
      <c r="D3" s="183"/>
      <c r="E3" s="183"/>
      <c r="F3" s="183"/>
      <c r="G3" s="183"/>
      <c r="H3" s="183"/>
      <c r="I3" s="184"/>
      <c r="J3" s="184"/>
    </row>
    <row r="4" spans="1:10" ht="18" x14ac:dyDescent="0.25">
      <c r="A4" s="19"/>
      <c r="B4" s="19"/>
      <c r="C4" s="19"/>
      <c r="D4" s="19"/>
      <c r="E4" s="19"/>
      <c r="F4" s="19"/>
      <c r="G4" s="19"/>
      <c r="H4" s="124"/>
      <c r="I4" s="124"/>
      <c r="J4" s="124"/>
    </row>
    <row r="5" spans="1:10" ht="18" customHeight="1" x14ac:dyDescent="0.25">
      <c r="A5" s="183" t="s">
        <v>21</v>
      </c>
      <c r="B5" s="193"/>
      <c r="C5" s="193"/>
      <c r="D5" s="193"/>
      <c r="E5" s="193"/>
      <c r="F5" s="193"/>
      <c r="G5" s="193"/>
      <c r="H5" s="193"/>
      <c r="I5" s="193"/>
      <c r="J5" s="193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2"/>
    </row>
    <row r="7" spans="1:10" ht="24" customHeight="1" x14ac:dyDescent="0.25">
      <c r="A7" s="195" t="s">
        <v>296</v>
      </c>
      <c r="B7" s="196"/>
      <c r="C7" s="196"/>
      <c r="D7" s="196"/>
      <c r="E7" s="197"/>
      <c r="F7" s="177" t="s">
        <v>274</v>
      </c>
      <c r="G7" s="54" t="s">
        <v>275</v>
      </c>
      <c r="H7" s="54" t="s">
        <v>257</v>
      </c>
      <c r="I7" s="54" t="s">
        <v>277</v>
      </c>
      <c r="J7" s="54" t="s">
        <v>278</v>
      </c>
    </row>
    <row r="8" spans="1:10" s="180" customFormat="1" ht="12.75" customHeight="1" x14ac:dyDescent="0.25">
      <c r="A8" s="198">
        <v>1</v>
      </c>
      <c r="B8" s="199"/>
      <c r="C8" s="199"/>
      <c r="D8" s="199"/>
      <c r="E8" s="200"/>
      <c r="F8" s="178">
        <v>2</v>
      </c>
      <c r="G8" s="179">
        <v>3</v>
      </c>
      <c r="H8" s="179">
        <v>4</v>
      </c>
      <c r="I8" s="179">
        <v>5</v>
      </c>
      <c r="J8" s="179">
        <v>6</v>
      </c>
    </row>
    <row r="9" spans="1:10" x14ac:dyDescent="0.25">
      <c r="A9" s="185" t="s">
        <v>0</v>
      </c>
      <c r="B9" s="186"/>
      <c r="C9" s="186"/>
      <c r="D9" s="186"/>
      <c r="E9" s="187"/>
      <c r="F9" s="30">
        <f t="shared" ref="F9:G9" si="0">F10+F11</f>
        <v>1921162.16</v>
      </c>
      <c r="G9" s="30">
        <f t="shared" si="0"/>
        <v>2556911.1</v>
      </c>
      <c r="H9" s="30">
        <f t="shared" ref="H9" si="1">H10+H11</f>
        <v>2507867.4300000002</v>
      </c>
      <c r="I9" s="30">
        <f>H9/F9*100</f>
        <v>130.53908109453914</v>
      </c>
      <c r="J9" s="30">
        <f>H9/G9*100</f>
        <v>98.081917279016864</v>
      </c>
    </row>
    <row r="10" spans="1:10" x14ac:dyDescent="0.25">
      <c r="A10" s="188" t="s">
        <v>239</v>
      </c>
      <c r="B10" s="189"/>
      <c r="C10" s="189"/>
      <c r="D10" s="189"/>
      <c r="E10" s="190"/>
      <c r="F10" s="29">
        <v>1921162.16</v>
      </c>
      <c r="G10" s="29">
        <v>2556911.1</v>
      </c>
      <c r="H10" s="28">
        <v>2507867.4300000002</v>
      </c>
      <c r="I10" s="28">
        <f>H10/F10*100</f>
        <v>130.53908109453914</v>
      </c>
      <c r="J10" s="28">
        <f>H10/G10*100</f>
        <v>98.081917279016864</v>
      </c>
    </row>
    <row r="11" spans="1:10" x14ac:dyDescent="0.25">
      <c r="A11" s="191" t="s">
        <v>240</v>
      </c>
      <c r="B11" s="190"/>
      <c r="C11" s="190"/>
      <c r="D11" s="190"/>
      <c r="E11" s="190"/>
      <c r="F11" s="29">
        <v>0</v>
      </c>
      <c r="G11" s="29">
        <v>0</v>
      </c>
      <c r="H11" s="28">
        <f>I11*7.5345</f>
        <v>0</v>
      </c>
      <c r="I11" s="28">
        <v>0</v>
      </c>
      <c r="J11" s="29">
        <v>0</v>
      </c>
    </row>
    <row r="12" spans="1:10" x14ac:dyDescent="0.25">
      <c r="A12" s="23" t="s">
        <v>2</v>
      </c>
      <c r="B12" s="40"/>
      <c r="C12" s="40"/>
      <c r="D12" s="40"/>
      <c r="E12" s="40"/>
      <c r="F12" s="30">
        <f t="shared" ref="F12:G12" si="2">F13+F14</f>
        <v>1950420.3599999999</v>
      </c>
      <c r="G12" s="30">
        <f t="shared" si="2"/>
        <v>2560916.0099999998</v>
      </c>
      <c r="H12" s="30">
        <f t="shared" ref="H12" si="3">H13+H14</f>
        <v>2510860.04</v>
      </c>
      <c r="I12" s="30">
        <f>H12/F12*100</f>
        <v>128.73430217883904</v>
      </c>
      <c r="J12" s="30">
        <f>H12/G12*100</f>
        <v>98.04538806409353</v>
      </c>
    </row>
    <row r="13" spans="1:10" x14ac:dyDescent="0.25">
      <c r="A13" s="192" t="s">
        <v>241</v>
      </c>
      <c r="B13" s="189"/>
      <c r="C13" s="189"/>
      <c r="D13" s="189"/>
      <c r="E13" s="189"/>
      <c r="F13" s="29">
        <v>1928122.46</v>
      </c>
      <c r="G13" s="29">
        <v>2431697.94</v>
      </c>
      <c r="H13" s="28">
        <v>2413340.44</v>
      </c>
      <c r="I13" s="28">
        <f>H13/F13*100</f>
        <v>125.16530926152896</v>
      </c>
      <c r="J13" s="28">
        <f t="shared" ref="J13:J14" si="4">H13/G13*100</f>
        <v>99.245074822080909</v>
      </c>
    </row>
    <row r="14" spans="1:10" x14ac:dyDescent="0.25">
      <c r="A14" s="201" t="s">
        <v>242</v>
      </c>
      <c r="B14" s="190"/>
      <c r="C14" s="190"/>
      <c r="D14" s="190"/>
      <c r="E14" s="190"/>
      <c r="F14" s="28">
        <v>22297.9</v>
      </c>
      <c r="G14" s="28">
        <v>129218.07</v>
      </c>
      <c r="H14" s="28">
        <v>97519.6</v>
      </c>
      <c r="I14" s="28">
        <f>H14/F14*100</f>
        <v>437.34880863220303</v>
      </c>
      <c r="J14" s="28">
        <f t="shared" si="4"/>
        <v>75.469011416127799</v>
      </c>
    </row>
    <row r="15" spans="1:10" x14ac:dyDescent="0.25">
      <c r="A15" s="202" t="s">
        <v>3</v>
      </c>
      <c r="B15" s="186"/>
      <c r="C15" s="186"/>
      <c r="D15" s="186"/>
      <c r="E15" s="186"/>
      <c r="F15" s="30">
        <f>F9-F12</f>
        <v>-29258.199999999953</v>
      </c>
      <c r="G15" s="30">
        <f t="shared" ref="G15" si="5">G9-G12</f>
        <v>-4004.9099999996834</v>
      </c>
      <c r="H15" s="30">
        <f t="shared" ref="H15" si="6">H9-H12</f>
        <v>-2992.6099999998696</v>
      </c>
      <c r="I15" s="30" t="s">
        <v>297</v>
      </c>
      <c r="J15" s="30" t="s">
        <v>297</v>
      </c>
    </row>
    <row r="16" spans="1:10" ht="9.9499999999999993" customHeight="1" x14ac:dyDescent="0.25">
      <c r="A16" s="4"/>
      <c r="B16" s="8"/>
      <c r="C16" s="8"/>
      <c r="D16" s="8"/>
      <c r="E16" s="8"/>
      <c r="F16" s="8"/>
      <c r="G16" s="3"/>
      <c r="H16" s="18"/>
      <c r="I16" s="3"/>
      <c r="J16" s="3"/>
    </row>
    <row r="17" spans="1:10" ht="18" customHeight="1" x14ac:dyDescent="0.25">
      <c r="A17" s="183" t="s">
        <v>22</v>
      </c>
      <c r="B17" s="194"/>
      <c r="C17" s="194"/>
      <c r="D17" s="194"/>
      <c r="E17" s="194"/>
      <c r="F17" s="194"/>
      <c r="G17" s="194"/>
      <c r="H17" s="194"/>
      <c r="I17" s="194"/>
      <c r="J17" s="194"/>
    </row>
    <row r="18" spans="1:10" ht="9.9499999999999993" customHeight="1" x14ac:dyDescent="0.25">
      <c r="A18" s="19"/>
      <c r="B18" s="17"/>
      <c r="C18" s="17"/>
      <c r="D18" s="17"/>
      <c r="E18" s="17"/>
      <c r="F18" s="17"/>
      <c r="G18" s="18"/>
      <c r="H18" s="18"/>
      <c r="I18" s="18"/>
      <c r="J18" s="18"/>
    </row>
    <row r="19" spans="1:10" ht="24" customHeight="1" x14ac:dyDescent="0.25">
      <c r="A19" s="195" t="s">
        <v>296</v>
      </c>
      <c r="B19" s="196"/>
      <c r="C19" s="196"/>
      <c r="D19" s="196"/>
      <c r="E19" s="197"/>
      <c r="F19" s="177" t="s">
        <v>274</v>
      </c>
      <c r="G19" s="54" t="s">
        <v>275</v>
      </c>
      <c r="H19" s="54" t="s">
        <v>257</v>
      </c>
      <c r="I19" s="54" t="s">
        <v>277</v>
      </c>
      <c r="J19" s="54" t="s">
        <v>278</v>
      </c>
    </row>
    <row r="20" spans="1:10" s="180" customFormat="1" ht="12.75" customHeight="1" x14ac:dyDescent="0.25">
      <c r="A20" s="198">
        <v>1</v>
      </c>
      <c r="B20" s="199"/>
      <c r="C20" s="199"/>
      <c r="D20" s="199"/>
      <c r="E20" s="200"/>
      <c r="F20" s="178">
        <v>2</v>
      </c>
      <c r="G20" s="179">
        <v>3</v>
      </c>
      <c r="H20" s="179">
        <v>4</v>
      </c>
      <c r="I20" s="179">
        <v>5</v>
      </c>
      <c r="J20" s="179">
        <v>6</v>
      </c>
    </row>
    <row r="21" spans="1:10" ht="15.75" customHeight="1" x14ac:dyDescent="0.25">
      <c r="A21" s="188" t="s">
        <v>243</v>
      </c>
      <c r="B21" s="208"/>
      <c r="C21" s="208"/>
      <c r="D21" s="208"/>
      <c r="E21" s="209"/>
      <c r="F21" s="28">
        <v>0</v>
      </c>
      <c r="G21" s="28">
        <v>0</v>
      </c>
      <c r="H21" s="28">
        <v>0</v>
      </c>
      <c r="I21" s="28">
        <v>0</v>
      </c>
      <c r="J21" s="28">
        <v>0</v>
      </c>
    </row>
    <row r="22" spans="1:10" x14ac:dyDescent="0.25">
      <c r="A22" s="188" t="s">
        <v>244</v>
      </c>
      <c r="B22" s="189"/>
      <c r="C22" s="189"/>
      <c r="D22" s="189"/>
      <c r="E22" s="189"/>
      <c r="F22" s="28">
        <v>0</v>
      </c>
      <c r="G22" s="28">
        <v>0</v>
      </c>
      <c r="H22" s="28">
        <v>0</v>
      </c>
      <c r="I22" s="28">
        <v>0</v>
      </c>
      <c r="J22" s="28">
        <v>0</v>
      </c>
    </row>
    <row r="23" spans="1:10" x14ac:dyDescent="0.25">
      <c r="A23" s="202" t="s">
        <v>5</v>
      </c>
      <c r="B23" s="186"/>
      <c r="C23" s="186"/>
      <c r="D23" s="186"/>
      <c r="E23" s="186"/>
      <c r="F23" s="30">
        <v>0</v>
      </c>
      <c r="G23" s="30">
        <v>0</v>
      </c>
      <c r="H23" s="30">
        <v>0</v>
      </c>
      <c r="I23" s="30">
        <v>0</v>
      </c>
      <c r="J23" s="30">
        <v>0</v>
      </c>
    </row>
    <row r="24" spans="1:10" ht="15" customHeight="1" x14ac:dyDescent="0.25">
      <c r="A24" s="202" t="s">
        <v>6</v>
      </c>
      <c r="B24" s="186"/>
      <c r="C24" s="186"/>
      <c r="D24" s="186"/>
      <c r="E24" s="186"/>
      <c r="F24" s="30">
        <f>F15</f>
        <v>-29258.199999999953</v>
      </c>
      <c r="G24" s="30">
        <f>G15</f>
        <v>-4004.9099999996834</v>
      </c>
      <c r="H24" s="30">
        <f>H15</f>
        <v>-2992.6099999998696</v>
      </c>
      <c r="I24" s="30" t="str">
        <f>I15</f>
        <v>-</v>
      </c>
      <c r="J24" s="30" t="str">
        <f>J15</f>
        <v>-</v>
      </c>
    </row>
    <row r="25" spans="1:10" ht="9.9499999999999993" customHeight="1" x14ac:dyDescent="0.25">
      <c r="A25" s="16"/>
      <c r="B25" s="17"/>
      <c r="C25" s="17"/>
      <c r="D25" s="17"/>
      <c r="E25" s="17"/>
      <c r="F25" s="17"/>
      <c r="G25" s="18"/>
      <c r="H25" s="18"/>
      <c r="I25" s="18"/>
      <c r="J25" s="18"/>
    </row>
    <row r="26" spans="1:10" ht="18" customHeight="1" x14ac:dyDescent="0.25">
      <c r="A26" s="183" t="s">
        <v>238</v>
      </c>
      <c r="B26" s="194"/>
      <c r="C26" s="194"/>
      <c r="D26" s="194"/>
      <c r="E26" s="194"/>
      <c r="F26" s="194"/>
      <c r="G26" s="194"/>
      <c r="H26" s="194"/>
      <c r="I26" s="194"/>
      <c r="J26" s="194"/>
    </row>
    <row r="27" spans="1:10" ht="9.9499999999999993" customHeight="1" x14ac:dyDescent="0.25">
      <c r="A27" s="16"/>
      <c r="B27" s="17"/>
      <c r="C27" s="17"/>
      <c r="D27" s="17"/>
      <c r="E27" s="17"/>
      <c r="F27" s="17"/>
      <c r="G27" s="18"/>
      <c r="H27" s="18"/>
      <c r="I27" s="18"/>
      <c r="J27" s="18"/>
    </row>
    <row r="28" spans="1:10" ht="24" customHeight="1" x14ac:dyDescent="0.25">
      <c r="A28" s="195" t="s">
        <v>296</v>
      </c>
      <c r="B28" s="196"/>
      <c r="C28" s="196"/>
      <c r="D28" s="196"/>
      <c r="E28" s="197"/>
      <c r="F28" s="177" t="s">
        <v>274</v>
      </c>
      <c r="G28" s="54" t="s">
        <v>275</v>
      </c>
      <c r="H28" s="54" t="s">
        <v>257</v>
      </c>
      <c r="I28" s="54" t="s">
        <v>277</v>
      </c>
      <c r="J28" s="54" t="s">
        <v>278</v>
      </c>
    </row>
    <row r="29" spans="1:10" s="180" customFormat="1" ht="12.75" customHeight="1" x14ac:dyDescent="0.25">
      <c r="A29" s="198">
        <v>1</v>
      </c>
      <c r="B29" s="199"/>
      <c r="C29" s="199"/>
      <c r="D29" s="199"/>
      <c r="E29" s="200"/>
      <c r="F29" s="178">
        <v>2</v>
      </c>
      <c r="G29" s="179">
        <v>3</v>
      </c>
      <c r="H29" s="179">
        <v>4</v>
      </c>
      <c r="I29" s="179">
        <v>5</v>
      </c>
      <c r="J29" s="179">
        <v>6</v>
      </c>
    </row>
    <row r="30" spans="1:10" x14ac:dyDescent="0.25">
      <c r="A30" s="203" t="s">
        <v>245</v>
      </c>
      <c r="B30" s="206"/>
      <c r="C30" s="206"/>
      <c r="D30" s="206"/>
      <c r="E30" s="207"/>
      <c r="F30" s="31">
        <v>60972.68</v>
      </c>
      <c r="G30" s="31">
        <v>-4004.91</v>
      </c>
      <c r="H30" s="31">
        <v>31714.48</v>
      </c>
      <c r="I30" s="31">
        <v>0</v>
      </c>
      <c r="J30" s="33">
        <v>0</v>
      </c>
    </row>
    <row r="31" spans="1:10" x14ac:dyDescent="0.25">
      <c r="A31" s="203" t="s">
        <v>246</v>
      </c>
      <c r="B31" s="206"/>
      <c r="C31" s="206"/>
      <c r="D31" s="206"/>
      <c r="E31" s="207"/>
      <c r="F31" s="31">
        <f>F30+F15</f>
        <v>31714.480000000047</v>
      </c>
      <c r="G31" s="31">
        <v>-4004.91</v>
      </c>
      <c r="H31" s="31">
        <v>28721.87</v>
      </c>
      <c r="I31" s="31">
        <v>0</v>
      </c>
      <c r="J31" s="33">
        <v>0</v>
      </c>
    </row>
    <row r="32" spans="1:10" ht="44.25" customHeight="1" x14ac:dyDescent="0.25">
      <c r="A32" s="210" t="s">
        <v>247</v>
      </c>
      <c r="B32" s="211"/>
      <c r="C32" s="211"/>
      <c r="D32" s="211"/>
      <c r="E32" s="212"/>
      <c r="F32" s="32">
        <v>0</v>
      </c>
      <c r="G32" s="32">
        <v>0</v>
      </c>
      <c r="H32" s="32">
        <v>0</v>
      </c>
      <c r="I32" s="32">
        <v>0</v>
      </c>
      <c r="J32" s="34">
        <f t="shared" ref="J32" si="7">J30</f>
        <v>0</v>
      </c>
    </row>
    <row r="34" spans="1:10" ht="18" customHeight="1" x14ac:dyDescent="0.25">
      <c r="A34" s="183" t="s">
        <v>248</v>
      </c>
      <c r="B34" s="194"/>
      <c r="C34" s="194"/>
      <c r="D34" s="194"/>
      <c r="E34" s="194"/>
      <c r="F34" s="194"/>
      <c r="G34" s="194"/>
      <c r="H34" s="194"/>
      <c r="I34" s="194"/>
      <c r="J34" s="194"/>
    </row>
    <row r="35" spans="1:10" ht="18" x14ac:dyDescent="0.25">
      <c r="A35" s="16"/>
      <c r="B35" s="17"/>
      <c r="C35" s="17"/>
      <c r="D35" s="17"/>
      <c r="E35" s="17"/>
      <c r="F35" s="17"/>
      <c r="G35" s="18"/>
      <c r="H35" s="18"/>
      <c r="I35" s="18"/>
      <c r="J35" s="18"/>
    </row>
    <row r="36" spans="1:10" ht="24" customHeight="1" x14ac:dyDescent="0.25">
      <c r="A36" s="195" t="s">
        <v>296</v>
      </c>
      <c r="B36" s="196"/>
      <c r="C36" s="196"/>
      <c r="D36" s="196"/>
      <c r="E36" s="197"/>
      <c r="F36" s="177" t="s">
        <v>274</v>
      </c>
      <c r="G36" s="54" t="s">
        <v>275</v>
      </c>
      <c r="H36" s="54" t="s">
        <v>257</v>
      </c>
      <c r="I36" s="54" t="s">
        <v>277</v>
      </c>
      <c r="J36" s="54" t="s">
        <v>278</v>
      </c>
    </row>
    <row r="37" spans="1:10" s="180" customFormat="1" ht="12.75" customHeight="1" x14ac:dyDescent="0.25">
      <c r="A37" s="198">
        <v>1</v>
      </c>
      <c r="B37" s="199"/>
      <c r="C37" s="199"/>
      <c r="D37" s="199"/>
      <c r="E37" s="200"/>
      <c r="F37" s="178">
        <v>2</v>
      </c>
      <c r="G37" s="179">
        <v>3</v>
      </c>
      <c r="H37" s="179">
        <v>4</v>
      </c>
      <c r="I37" s="179">
        <v>5</v>
      </c>
      <c r="J37" s="179">
        <v>6</v>
      </c>
    </row>
    <row r="38" spans="1:10" x14ac:dyDescent="0.25">
      <c r="A38" s="203" t="s">
        <v>245</v>
      </c>
      <c r="B38" s="206"/>
      <c r="C38" s="206"/>
      <c r="D38" s="206"/>
      <c r="E38" s="207"/>
      <c r="F38" s="31">
        <v>0</v>
      </c>
      <c r="G38" s="31">
        <v>0</v>
      </c>
      <c r="H38" s="31">
        <v>0</v>
      </c>
      <c r="I38" s="31">
        <v>0</v>
      </c>
      <c r="J38" s="33">
        <v>0</v>
      </c>
    </row>
    <row r="39" spans="1:10" ht="27.75" customHeight="1" x14ac:dyDescent="0.25">
      <c r="A39" s="203" t="s">
        <v>4</v>
      </c>
      <c r="B39" s="206"/>
      <c r="C39" s="206"/>
      <c r="D39" s="206"/>
      <c r="E39" s="207"/>
      <c r="F39" s="31">
        <f>F42</f>
        <v>0</v>
      </c>
      <c r="G39" s="31">
        <v>0</v>
      </c>
      <c r="H39" s="31">
        <v>0</v>
      </c>
      <c r="I39" s="31">
        <v>0</v>
      </c>
      <c r="J39" s="33">
        <v>0</v>
      </c>
    </row>
    <row r="40" spans="1:10" ht="15" customHeight="1" x14ac:dyDescent="0.25">
      <c r="A40" s="203" t="s">
        <v>249</v>
      </c>
      <c r="B40" s="204"/>
      <c r="C40" s="204"/>
      <c r="D40" s="204"/>
      <c r="E40" s="205"/>
      <c r="F40" s="31"/>
      <c r="G40" s="31">
        <v>0</v>
      </c>
      <c r="H40" s="31">
        <v>0</v>
      </c>
      <c r="I40" s="31">
        <v>0</v>
      </c>
      <c r="J40" s="33">
        <v>0</v>
      </c>
    </row>
    <row r="41" spans="1:10" x14ac:dyDescent="0.25">
      <c r="A41" s="203" t="s">
        <v>246</v>
      </c>
      <c r="B41" s="206"/>
      <c r="C41" s="206"/>
      <c r="D41" s="206"/>
      <c r="E41" s="207"/>
      <c r="F41" s="31">
        <f>F42</f>
        <v>0</v>
      </c>
      <c r="G41" s="31">
        <v>0</v>
      </c>
      <c r="H41" s="31">
        <v>0</v>
      </c>
      <c r="I41" s="31">
        <v>0</v>
      </c>
      <c r="J41" s="33">
        <v>0</v>
      </c>
    </row>
    <row r="43" spans="1:10" x14ac:dyDescent="0.25">
      <c r="A43" s="142"/>
    </row>
  </sheetData>
  <sheetProtection algorithmName="SHA-512" hashValue="xAXVh5lc3dUcmHU/m//rCS6PYvHRTDr96Re1d0/NiW6GRdrvA3M258X1WhQKU/xGOumCwvVAm7pfnUdRqqjS7A==" saltValue="scj1i5h5GQensvpYS4Tz8g==" spinCount="100000" sheet="1" objects="1" scenarios="1"/>
  <mergeCells count="31">
    <mergeCell ref="A19:E19"/>
    <mergeCell ref="A20:E20"/>
    <mergeCell ref="A28:E28"/>
    <mergeCell ref="A40:E40"/>
    <mergeCell ref="A41:E41"/>
    <mergeCell ref="A21:E21"/>
    <mergeCell ref="A22:E22"/>
    <mergeCell ref="A23:E23"/>
    <mergeCell ref="A24:E24"/>
    <mergeCell ref="A31:E31"/>
    <mergeCell ref="A34:J34"/>
    <mergeCell ref="A38:E38"/>
    <mergeCell ref="A39:E39"/>
    <mergeCell ref="A26:J26"/>
    <mergeCell ref="A30:E30"/>
    <mergeCell ref="A32:E32"/>
    <mergeCell ref="A29:E29"/>
    <mergeCell ref="A36:E36"/>
    <mergeCell ref="A37:E37"/>
    <mergeCell ref="A13:E13"/>
    <mergeCell ref="A5:J5"/>
    <mergeCell ref="A17:J17"/>
    <mergeCell ref="A7:E7"/>
    <mergeCell ref="A8:E8"/>
    <mergeCell ref="A14:E14"/>
    <mergeCell ref="A15:E15"/>
    <mergeCell ref="A1:J1"/>
    <mergeCell ref="A3:J3"/>
    <mergeCell ref="A9:E9"/>
    <mergeCell ref="A10:E10"/>
    <mergeCell ref="A11:E11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2"/>
  <sheetViews>
    <sheetView workbookViewId="0">
      <selection activeCell="N13" sqref="N13"/>
    </sheetView>
  </sheetViews>
  <sheetFormatPr defaultRowHeight="15" x14ac:dyDescent="0.25"/>
  <cols>
    <col min="1" max="1" width="7.42578125" bestFit="1" customWidth="1"/>
    <col min="2" max="2" width="42.7109375" customWidth="1"/>
    <col min="3" max="5" width="18.7109375" customWidth="1"/>
    <col min="6" max="7" width="17.42578125" customWidth="1"/>
  </cols>
  <sheetData>
    <row r="1" spans="1:14" ht="42" customHeight="1" x14ac:dyDescent="0.25">
      <c r="A1" s="183" t="s">
        <v>255</v>
      </c>
      <c r="B1" s="215"/>
      <c r="C1" s="215"/>
      <c r="D1" s="215"/>
      <c r="E1" s="215"/>
      <c r="F1" s="215"/>
      <c r="G1" s="215"/>
      <c r="H1" s="143"/>
    </row>
    <row r="2" spans="1:14" ht="18" customHeight="1" x14ac:dyDescent="0.25">
      <c r="A2" s="52"/>
      <c r="B2" s="52"/>
      <c r="C2" s="52"/>
      <c r="D2" s="52"/>
      <c r="E2" s="52"/>
      <c r="F2" s="52"/>
      <c r="G2" s="52"/>
      <c r="H2" s="125"/>
    </row>
    <row r="3" spans="1:14" ht="15.75" x14ac:dyDescent="0.25">
      <c r="A3" s="216" t="s">
        <v>17</v>
      </c>
      <c r="B3" s="216"/>
      <c r="C3" s="216"/>
      <c r="D3" s="216"/>
      <c r="E3" s="216"/>
      <c r="F3" s="217"/>
      <c r="G3" s="217"/>
      <c r="H3" s="125"/>
    </row>
    <row r="4" spans="1:14" ht="18" x14ac:dyDescent="0.25">
      <c r="A4" s="52"/>
      <c r="B4" s="52"/>
      <c r="C4" s="52"/>
      <c r="D4" s="52"/>
      <c r="E4" s="52"/>
      <c r="F4" s="126"/>
      <c r="G4" s="126"/>
      <c r="H4" s="125"/>
      <c r="L4" t="s">
        <v>209</v>
      </c>
    </row>
    <row r="5" spans="1:14" ht="18" customHeight="1" x14ac:dyDescent="0.25">
      <c r="A5" s="216" t="s">
        <v>7</v>
      </c>
      <c r="B5" s="218"/>
      <c r="C5" s="218"/>
      <c r="D5" s="218"/>
      <c r="E5" s="218"/>
      <c r="F5" s="218"/>
      <c r="G5" s="218"/>
      <c r="H5" s="125"/>
    </row>
    <row r="6" spans="1:14" ht="18" x14ac:dyDescent="0.25">
      <c r="A6" s="52"/>
      <c r="B6" s="52"/>
      <c r="C6" s="52"/>
      <c r="D6" s="52"/>
      <c r="E6" s="52"/>
      <c r="F6" s="126"/>
      <c r="G6" s="126"/>
      <c r="H6" s="125"/>
    </row>
    <row r="7" spans="1:14" x14ac:dyDescent="0.25">
      <c r="A7" s="216" t="s">
        <v>1</v>
      </c>
      <c r="B7" s="219"/>
      <c r="C7" s="219"/>
      <c r="D7" s="219"/>
      <c r="E7" s="219"/>
      <c r="F7" s="219"/>
      <c r="G7" s="219"/>
      <c r="H7" s="125"/>
    </row>
    <row r="8" spans="1:14" ht="18" x14ac:dyDescent="0.25">
      <c r="A8" s="52"/>
      <c r="B8" s="52"/>
      <c r="C8" s="52"/>
      <c r="D8" s="52"/>
      <c r="E8" s="52"/>
      <c r="F8" s="53"/>
      <c r="G8" s="53"/>
    </row>
    <row r="9" spans="1:14" ht="25.5" customHeight="1" x14ac:dyDescent="0.25">
      <c r="A9" s="213" t="s">
        <v>296</v>
      </c>
      <c r="B9" s="214"/>
      <c r="C9" s="55" t="s">
        <v>274</v>
      </c>
      <c r="D9" s="54" t="s">
        <v>275</v>
      </c>
      <c r="E9" s="54" t="s">
        <v>257</v>
      </c>
      <c r="F9" s="54" t="s">
        <v>279</v>
      </c>
      <c r="G9" s="54" t="s">
        <v>276</v>
      </c>
    </row>
    <row r="10" spans="1:14" s="165" customFormat="1" ht="13.5" customHeight="1" x14ac:dyDescent="0.2">
      <c r="A10" s="169">
        <v>1</v>
      </c>
      <c r="B10" s="175">
        <v>2</v>
      </c>
      <c r="C10" s="176">
        <v>3</v>
      </c>
      <c r="D10" s="164">
        <v>4</v>
      </c>
      <c r="E10" s="164">
        <v>5</v>
      </c>
      <c r="F10" s="164">
        <v>6</v>
      </c>
      <c r="G10" s="164">
        <v>7</v>
      </c>
    </row>
    <row r="11" spans="1:14" ht="25.5" customHeight="1" x14ac:dyDescent="0.25">
      <c r="A11" s="56">
        <v>6</v>
      </c>
      <c r="B11" s="57" t="s">
        <v>1</v>
      </c>
      <c r="C11" s="58">
        <f>C12+C20+C24+C27+C34</f>
        <v>1921162.16</v>
      </c>
      <c r="D11" s="58">
        <f>D12+D20+D24+D27+D34</f>
        <v>2556911.1</v>
      </c>
      <c r="E11" s="58">
        <f>E12+E20+E24+E27+E34</f>
        <v>2507867.4300000006</v>
      </c>
      <c r="F11" s="58">
        <f>E11/C11*100</f>
        <v>130.5390810945392</v>
      </c>
      <c r="G11" s="58">
        <f>E11/D11*100</f>
        <v>98.081917279016878</v>
      </c>
      <c r="N11" t="s">
        <v>290</v>
      </c>
    </row>
    <row r="12" spans="1:14" s="27" customFormat="1" ht="25.5" customHeight="1" x14ac:dyDescent="0.25">
      <c r="A12" s="59">
        <v>63</v>
      </c>
      <c r="B12" s="59" t="s">
        <v>23</v>
      </c>
      <c r="C12" s="60">
        <f>C13+C16+C18</f>
        <v>1677100.5799999998</v>
      </c>
      <c r="D12" s="60">
        <v>2171933.2000000002</v>
      </c>
      <c r="E12" s="60">
        <f>E13+E16+E18</f>
        <v>2140575.0900000003</v>
      </c>
      <c r="F12" s="60">
        <f>E12/C12*100</f>
        <v>127.63546298457547</v>
      </c>
      <c r="G12" s="60">
        <f>E12/D12*100</f>
        <v>98.556212041880485</v>
      </c>
    </row>
    <row r="13" spans="1:14" s="27" customFormat="1" ht="25.5" customHeight="1" x14ac:dyDescent="0.25">
      <c r="A13" s="59">
        <v>636</v>
      </c>
      <c r="B13" s="59" t="s">
        <v>38</v>
      </c>
      <c r="C13" s="60">
        <f t="shared" ref="C13:E13" si="0">C14+C15</f>
        <v>1677100.5799999998</v>
      </c>
      <c r="D13" s="60"/>
      <c r="E13" s="60">
        <f t="shared" si="0"/>
        <v>2113809.4900000002</v>
      </c>
      <c r="F13" s="60"/>
      <c r="G13" s="60"/>
    </row>
    <row r="14" spans="1:14" ht="25.5" customHeight="1" x14ac:dyDescent="0.25">
      <c r="A14" s="61">
        <v>6361</v>
      </c>
      <c r="B14" s="61" t="s">
        <v>39</v>
      </c>
      <c r="C14" s="62">
        <v>1675331.39</v>
      </c>
      <c r="D14" s="63"/>
      <c r="E14" s="63">
        <v>2111044.4900000002</v>
      </c>
      <c r="F14" s="63"/>
      <c r="G14" s="63"/>
    </row>
    <row r="15" spans="1:14" ht="25.5" customHeight="1" x14ac:dyDescent="0.25">
      <c r="A15" s="61">
        <v>6362</v>
      </c>
      <c r="B15" s="61" t="s">
        <v>40</v>
      </c>
      <c r="C15" s="62">
        <v>1769.19</v>
      </c>
      <c r="D15" s="64"/>
      <c r="E15" s="64">
        <v>2765</v>
      </c>
      <c r="F15" s="63"/>
      <c r="G15" s="63"/>
    </row>
    <row r="16" spans="1:14" s="27" customFormat="1" ht="25.5" customHeight="1" x14ac:dyDescent="0.25">
      <c r="A16" s="59">
        <v>638</v>
      </c>
      <c r="B16" s="59" t="s">
        <v>292</v>
      </c>
      <c r="C16" s="60">
        <f>C17</f>
        <v>0</v>
      </c>
      <c r="D16" s="60"/>
      <c r="E16" s="60">
        <f t="shared" ref="E16" si="1">E17</f>
        <v>26440</v>
      </c>
      <c r="F16" s="60"/>
      <c r="G16" s="60"/>
    </row>
    <row r="17" spans="1:7" ht="25.5" customHeight="1" x14ac:dyDescent="0.25">
      <c r="A17" s="61">
        <v>6381</v>
      </c>
      <c r="B17" s="61" t="s">
        <v>293</v>
      </c>
      <c r="C17" s="62">
        <v>0</v>
      </c>
      <c r="D17" s="63"/>
      <c r="E17" s="63">
        <v>26440</v>
      </c>
      <c r="F17" s="63"/>
      <c r="G17" s="63"/>
    </row>
    <row r="18" spans="1:7" s="27" customFormat="1" ht="25.5" customHeight="1" x14ac:dyDescent="0.25">
      <c r="A18" s="59">
        <v>639</v>
      </c>
      <c r="B18" s="59" t="s">
        <v>294</v>
      </c>
      <c r="C18" s="60">
        <f>C19</f>
        <v>0</v>
      </c>
      <c r="D18" s="60"/>
      <c r="E18" s="60">
        <f t="shared" ref="E18" si="2">E19</f>
        <v>325.60000000000002</v>
      </c>
      <c r="F18" s="60"/>
      <c r="G18" s="60"/>
    </row>
    <row r="19" spans="1:7" ht="25.5" customHeight="1" x14ac:dyDescent="0.25">
      <c r="A19" s="61">
        <v>6391</v>
      </c>
      <c r="B19" s="61" t="s">
        <v>295</v>
      </c>
      <c r="C19" s="62">
        <v>0</v>
      </c>
      <c r="D19" s="63"/>
      <c r="E19" s="63">
        <v>325.60000000000002</v>
      </c>
      <c r="F19" s="63"/>
      <c r="G19" s="63"/>
    </row>
    <row r="20" spans="1:7" s="27" customFormat="1" ht="25.5" customHeight="1" x14ac:dyDescent="0.25">
      <c r="A20" s="59">
        <v>64</v>
      </c>
      <c r="B20" s="59" t="s">
        <v>32</v>
      </c>
      <c r="C20" s="60">
        <f t="shared" ref="C20:E20" si="3">C21</f>
        <v>4.9700000000000006</v>
      </c>
      <c r="D20" s="60">
        <v>26.54</v>
      </c>
      <c r="E20" s="60">
        <f t="shared" si="3"/>
        <v>4.62</v>
      </c>
      <c r="F20" s="60">
        <f>E20/C20*100</f>
        <v>92.957746478873233</v>
      </c>
      <c r="G20" s="60">
        <f>E20/D20*100</f>
        <v>17.407686510926904</v>
      </c>
    </row>
    <row r="21" spans="1:7" s="27" customFormat="1" ht="25.5" customHeight="1" x14ac:dyDescent="0.25">
      <c r="A21" s="59">
        <v>641</v>
      </c>
      <c r="B21" s="59" t="s">
        <v>33</v>
      </c>
      <c r="C21" s="60">
        <f>C22+C23</f>
        <v>4.9700000000000006</v>
      </c>
      <c r="D21" s="60"/>
      <c r="E21" s="60">
        <f t="shared" ref="E21" si="4">E22+E23</f>
        <v>4.62</v>
      </c>
      <c r="F21" s="60"/>
      <c r="G21" s="60"/>
    </row>
    <row r="22" spans="1:7" ht="25.5" customHeight="1" x14ac:dyDescent="0.25">
      <c r="A22" s="61">
        <v>6413</v>
      </c>
      <c r="B22" s="61" t="s">
        <v>34</v>
      </c>
      <c r="C22" s="62">
        <v>4.4400000000000004</v>
      </c>
      <c r="D22" s="62"/>
      <c r="E22" s="62">
        <v>4.62</v>
      </c>
      <c r="F22" s="62"/>
      <c r="G22" s="62"/>
    </row>
    <row r="23" spans="1:7" ht="25.5" customHeight="1" x14ac:dyDescent="0.25">
      <c r="A23" s="61">
        <v>6415</v>
      </c>
      <c r="B23" s="61" t="s">
        <v>291</v>
      </c>
      <c r="C23" s="62">
        <v>0.53</v>
      </c>
      <c r="D23" s="62"/>
      <c r="E23" s="62">
        <v>0</v>
      </c>
      <c r="F23" s="62"/>
      <c r="G23" s="62"/>
    </row>
    <row r="24" spans="1:7" s="27" customFormat="1" ht="25.5" customHeight="1" x14ac:dyDescent="0.25">
      <c r="A24" s="59">
        <v>65</v>
      </c>
      <c r="B24" s="59" t="s">
        <v>35</v>
      </c>
      <c r="C24" s="60">
        <f t="shared" ref="C24:E25" si="5">C25</f>
        <v>75163.87</v>
      </c>
      <c r="D24" s="60">
        <v>109327.23</v>
      </c>
      <c r="E24" s="60">
        <f t="shared" si="5"/>
        <v>102901.68</v>
      </c>
      <c r="F24" s="60">
        <f>E24/C24*100</f>
        <v>136.90311581881031</v>
      </c>
      <c r="G24" s="60">
        <f>E24/D24*100</f>
        <v>94.122644468354309</v>
      </c>
    </row>
    <row r="25" spans="1:7" s="27" customFormat="1" ht="25.5" customHeight="1" x14ac:dyDescent="0.25">
      <c r="A25" s="59">
        <v>652</v>
      </c>
      <c r="B25" s="59" t="s">
        <v>36</v>
      </c>
      <c r="C25" s="60">
        <f t="shared" si="5"/>
        <v>75163.87</v>
      </c>
      <c r="D25" s="60"/>
      <c r="E25" s="60">
        <f t="shared" si="5"/>
        <v>102901.68</v>
      </c>
      <c r="F25" s="60"/>
      <c r="G25" s="60"/>
    </row>
    <row r="26" spans="1:7" ht="25.5" customHeight="1" x14ac:dyDescent="0.25">
      <c r="A26" s="61">
        <v>6526</v>
      </c>
      <c r="B26" s="61" t="s">
        <v>37</v>
      </c>
      <c r="C26" s="62">
        <v>75163.87</v>
      </c>
      <c r="D26" s="63"/>
      <c r="E26" s="63">
        <v>102901.68</v>
      </c>
      <c r="F26" s="123"/>
      <c r="G26" s="123"/>
    </row>
    <row r="27" spans="1:7" s="27" customFormat="1" ht="25.5" customHeight="1" x14ac:dyDescent="0.25">
      <c r="A27" s="68">
        <v>66</v>
      </c>
      <c r="B27" s="59" t="s">
        <v>29</v>
      </c>
      <c r="C27" s="69">
        <f t="shared" ref="C27:E27" si="6">C28+C31</f>
        <v>5498.67</v>
      </c>
      <c r="D27" s="69">
        <v>19280.04</v>
      </c>
      <c r="E27" s="69">
        <f t="shared" si="6"/>
        <v>8041.95</v>
      </c>
      <c r="F27" s="60">
        <f>E27/C27*100</f>
        <v>146.2526392745882</v>
      </c>
      <c r="G27" s="60">
        <f>E27/D27*100</f>
        <v>41.711272383252314</v>
      </c>
    </row>
    <row r="28" spans="1:7" s="27" customFormat="1" ht="25.5" customHeight="1" x14ac:dyDescent="0.25">
      <c r="A28" s="68">
        <v>661</v>
      </c>
      <c r="B28" s="59" t="s">
        <v>30</v>
      </c>
      <c r="C28" s="69">
        <f t="shared" ref="C28:E28" si="7">C29+C30</f>
        <v>767.95</v>
      </c>
      <c r="D28" s="69"/>
      <c r="E28" s="69">
        <f t="shared" si="7"/>
        <v>1175.58</v>
      </c>
      <c r="F28" s="69"/>
      <c r="G28" s="69"/>
    </row>
    <row r="29" spans="1:7" s="25" customFormat="1" ht="25.5" customHeight="1" x14ac:dyDescent="0.25">
      <c r="A29" s="65">
        <v>6614</v>
      </c>
      <c r="B29" s="61" t="s">
        <v>184</v>
      </c>
      <c r="C29" s="66">
        <v>0</v>
      </c>
      <c r="D29" s="66"/>
      <c r="E29" s="66">
        <v>0</v>
      </c>
      <c r="F29" s="66"/>
      <c r="G29" s="66"/>
    </row>
    <row r="30" spans="1:7" ht="25.5" customHeight="1" x14ac:dyDescent="0.25">
      <c r="A30" s="65">
        <v>6615</v>
      </c>
      <c r="B30" s="65" t="s">
        <v>31</v>
      </c>
      <c r="C30" s="66">
        <v>767.95</v>
      </c>
      <c r="D30" s="63"/>
      <c r="E30" s="63">
        <v>1175.58</v>
      </c>
      <c r="F30" s="63"/>
      <c r="G30" s="63"/>
    </row>
    <row r="31" spans="1:7" s="27" customFormat="1" ht="25.5" customHeight="1" x14ac:dyDescent="0.25">
      <c r="A31" s="68">
        <v>663</v>
      </c>
      <c r="B31" s="70" t="s">
        <v>41</v>
      </c>
      <c r="C31" s="69">
        <f t="shared" ref="C31:E31" si="8">C32+C33</f>
        <v>4730.72</v>
      </c>
      <c r="D31" s="69"/>
      <c r="E31" s="69">
        <f t="shared" si="8"/>
        <v>6866.37</v>
      </c>
      <c r="F31" s="60"/>
      <c r="G31" s="60"/>
    </row>
    <row r="32" spans="1:7" ht="25.5" customHeight="1" x14ac:dyDescent="0.25">
      <c r="A32" s="71">
        <v>6631</v>
      </c>
      <c r="B32" s="73" t="s">
        <v>42</v>
      </c>
      <c r="C32" s="62">
        <v>4340.62</v>
      </c>
      <c r="D32" s="63"/>
      <c r="E32" s="63">
        <v>6159.65</v>
      </c>
      <c r="F32" s="63"/>
      <c r="G32" s="63"/>
    </row>
    <row r="33" spans="1:11" ht="25.5" customHeight="1" x14ac:dyDescent="0.25">
      <c r="A33" s="61">
        <v>6632</v>
      </c>
      <c r="B33" s="73" t="s">
        <v>43</v>
      </c>
      <c r="C33" s="62">
        <v>390.1</v>
      </c>
      <c r="D33" s="63"/>
      <c r="E33" s="63">
        <v>706.72</v>
      </c>
      <c r="F33" s="63"/>
      <c r="G33" s="63"/>
    </row>
    <row r="34" spans="1:11" s="27" customFormat="1" ht="25.5" customHeight="1" x14ac:dyDescent="0.25">
      <c r="A34" s="59">
        <v>67</v>
      </c>
      <c r="B34" s="59" t="s">
        <v>24</v>
      </c>
      <c r="C34" s="60">
        <f t="shared" ref="C34:E34" si="9">C35</f>
        <v>163394.07</v>
      </c>
      <c r="D34" s="60">
        <v>256344.09</v>
      </c>
      <c r="E34" s="60">
        <f t="shared" si="9"/>
        <v>256344.09000000003</v>
      </c>
      <c r="F34" s="60">
        <f>E34/C34*100</f>
        <v>156.88702166486215</v>
      </c>
      <c r="G34" s="60">
        <f>E34/D34*100</f>
        <v>100.00000000000003</v>
      </c>
    </row>
    <row r="35" spans="1:11" s="27" customFormat="1" ht="25.5" customHeight="1" x14ac:dyDescent="0.25">
      <c r="A35" s="59">
        <v>671</v>
      </c>
      <c r="B35" s="59" t="s">
        <v>26</v>
      </c>
      <c r="C35" s="60">
        <f t="shared" ref="C35:E35" si="10">C36+C37</f>
        <v>163394.07</v>
      </c>
      <c r="D35" s="60"/>
      <c r="E35" s="60">
        <f t="shared" si="10"/>
        <v>256344.09000000003</v>
      </c>
      <c r="F35" s="60"/>
      <c r="G35" s="60"/>
    </row>
    <row r="36" spans="1:11" ht="25.5" customHeight="1" x14ac:dyDescent="0.25">
      <c r="A36" s="61">
        <v>6711</v>
      </c>
      <c r="B36" s="61" t="s">
        <v>28</v>
      </c>
      <c r="C36" s="62">
        <v>153837.19</v>
      </c>
      <c r="D36" s="63"/>
      <c r="E36" s="63">
        <v>183331.73</v>
      </c>
      <c r="F36" s="63"/>
      <c r="G36" s="63"/>
    </row>
    <row r="37" spans="1:11" ht="25.5" customHeight="1" x14ac:dyDescent="0.25">
      <c r="A37" s="61">
        <v>6712</v>
      </c>
      <c r="B37" s="61" t="s">
        <v>27</v>
      </c>
      <c r="C37" s="62">
        <v>9556.8799999999992</v>
      </c>
      <c r="D37" s="63"/>
      <c r="E37" s="63">
        <v>73012.36</v>
      </c>
      <c r="F37" s="63"/>
      <c r="G37" s="63"/>
    </row>
    <row r="38" spans="1:11" ht="25.5" customHeight="1" x14ac:dyDescent="0.25">
      <c r="A38" s="56">
        <v>9</v>
      </c>
      <c r="B38" s="57" t="s">
        <v>185</v>
      </c>
      <c r="C38" s="58">
        <f t="shared" ref="C38:G39" si="11">C39</f>
        <v>0</v>
      </c>
      <c r="D38" s="58">
        <f t="shared" si="11"/>
        <v>4004.91</v>
      </c>
      <c r="E38" s="58">
        <f t="shared" si="11"/>
        <v>28721.87</v>
      </c>
      <c r="F38" s="58">
        <f t="shared" si="11"/>
        <v>0</v>
      </c>
      <c r="G38" s="58">
        <f t="shared" si="11"/>
        <v>717.16642820937295</v>
      </c>
    </row>
    <row r="39" spans="1:11" s="27" customFormat="1" ht="25.5" customHeight="1" x14ac:dyDescent="0.25">
      <c r="A39" s="59">
        <v>92</v>
      </c>
      <c r="B39" s="59" t="s">
        <v>186</v>
      </c>
      <c r="C39" s="60">
        <f t="shared" si="11"/>
        <v>0</v>
      </c>
      <c r="D39" s="60">
        <v>4004.91</v>
      </c>
      <c r="E39" s="60">
        <f t="shared" si="11"/>
        <v>28721.87</v>
      </c>
      <c r="F39" s="60">
        <v>0</v>
      </c>
      <c r="G39" s="60">
        <f>E39/D39*100</f>
        <v>717.16642820937295</v>
      </c>
    </row>
    <row r="40" spans="1:11" s="27" customFormat="1" ht="25.5" customHeight="1" x14ac:dyDescent="0.25">
      <c r="A40" s="68">
        <v>922</v>
      </c>
      <c r="B40" s="70" t="s">
        <v>187</v>
      </c>
      <c r="C40" s="69">
        <f>C41+C42</f>
        <v>0</v>
      </c>
      <c r="D40" s="69"/>
      <c r="E40" s="69">
        <f t="shared" ref="E40" si="12">E41+E42</f>
        <v>28721.87</v>
      </c>
      <c r="F40" s="69"/>
      <c r="G40" s="69"/>
    </row>
    <row r="41" spans="1:11" ht="25.5" customHeight="1" x14ac:dyDescent="0.25">
      <c r="A41" s="71">
        <v>9221</v>
      </c>
      <c r="B41" s="73" t="s">
        <v>188</v>
      </c>
      <c r="C41" s="62">
        <v>0</v>
      </c>
      <c r="D41" s="62"/>
      <c r="E41" s="62">
        <v>0</v>
      </c>
      <c r="F41" s="62"/>
      <c r="G41" s="62"/>
    </row>
    <row r="42" spans="1:11" ht="25.5" customHeight="1" x14ac:dyDescent="0.25">
      <c r="A42" s="71">
        <v>9222</v>
      </c>
      <c r="B42" s="73" t="s">
        <v>189</v>
      </c>
      <c r="C42" s="62">
        <v>0</v>
      </c>
      <c r="D42" s="62"/>
      <c r="E42" s="62">
        <v>28721.87</v>
      </c>
      <c r="F42" s="62"/>
      <c r="G42" s="62"/>
    </row>
    <row r="43" spans="1:11" ht="25.5" customHeight="1" x14ac:dyDescent="0.25">
      <c r="A43" s="85"/>
      <c r="B43" s="82" t="s">
        <v>92</v>
      </c>
      <c r="C43" s="89">
        <f>C11+C38</f>
        <v>1921162.16</v>
      </c>
      <c r="D43" s="89">
        <f>D11+D38</f>
        <v>2560916.0100000002</v>
      </c>
      <c r="E43" s="89">
        <f>E11+E38</f>
        <v>2536589.3000000007</v>
      </c>
      <c r="F43" s="89">
        <f>E43/C43*100</f>
        <v>132.03410689704614</v>
      </c>
      <c r="G43" s="89">
        <f>E43/D43*100</f>
        <v>99.050077788376996</v>
      </c>
    </row>
    <row r="44" spans="1:11" ht="27" customHeight="1" x14ac:dyDescent="0.25">
      <c r="A44" s="83"/>
      <c r="B44" s="83"/>
      <c r="C44" s="83"/>
      <c r="D44" s="83"/>
      <c r="E44" s="83"/>
      <c r="F44" s="83"/>
      <c r="G44" s="83"/>
      <c r="K44" t="s">
        <v>210</v>
      </c>
    </row>
    <row r="45" spans="1:11" x14ac:dyDescent="0.25">
      <c r="A45" s="83"/>
      <c r="B45" s="83"/>
      <c r="C45" s="83"/>
      <c r="D45" s="83"/>
      <c r="E45" s="83"/>
      <c r="F45" s="83"/>
      <c r="G45" s="83"/>
    </row>
    <row r="46" spans="1:11" x14ac:dyDescent="0.25">
      <c r="A46" s="83"/>
      <c r="B46" s="83"/>
      <c r="C46" s="83"/>
      <c r="D46" s="83"/>
      <c r="E46" s="83"/>
      <c r="F46" s="83"/>
      <c r="G46" s="83"/>
    </row>
    <row r="47" spans="1:11" x14ac:dyDescent="0.25">
      <c r="A47" s="83"/>
      <c r="B47" s="83"/>
      <c r="C47" s="83"/>
      <c r="D47" s="83"/>
      <c r="E47" s="83"/>
      <c r="F47" s="83"/>
      <c r="G47" s="83"/>
    </row>
    <row r="48" spans="1:11" ht="15.75" customHeight="1" x14ac:dyDescent="0.25">
      <c r="A48" s="83"/>
      <c r="B48" s="83"/>
      <c r="C48" s="83"/>
      <c r="D48" s="83"/>
      <c r="E48" s="83"/>
      <c r="F48" s="83"/>
      <c r="G48" s="83"/>
    </row>
    <row r="49" spans="1:10" ht="15.75" customHeight="1" x14ac:dyDescent="0.25">
      <c r="A49" s="83"/>
      <c r="B49" s="83"/>
      <c r="C49" s="83"/>
      <c r="D49" s="83"/>
      <c r="E49" s="83"/>
      <c r="F49" s="83"/>
      <c r="G49" s="83"/>
    </row>
    <row r="50" spans="1:10" x14ac:dyDescent="0.25">
      <c r="A50" s="216" t="s">
        <v>8</v>
      </c>
      <c r="B50" s="220"/>
      <c r="C50" s="220"/>
      <c r="D50" s="220"/>
      <c r="E50" s="220"/>
      <c r="F50" s="220"/>
      <c r="G50" s="220"/>
    </row>
    <row r="51" spans="1:10" x14ac:dyDescent="0.25">
      <c r="A51" s="84"/>
      <c r="B51" s="84"/>
      <c r="C51" s="84"/>
      <c r="D51" s="84"/>
      <c r="E51" s="84"/>
      <c r="F51" s="53"/>
      <c r="G51" s="53"/>
    </row>
    <row r="52" spans="1:10" ht="25.5" customHeight="1" x14ac:dyDescent="0.25">
      <c r="A52" s="213" t="s">
        <v>298</v>
      </c>
      <c r="B52" s="214"/>
      <c r="C52" s="55" t="s">
        <v>274</v>
      </c>
      <c r="D52" s="54" t="s">
        <v>275</v>
      </c>
      <c r="E52" s="54" t="s">
        <v>257</v>
      </c>
      <c r="F52" s="54" t="s">
        <v>279</v>
      </c>
      <c r="G52" s="54" t="s">
        <v>276</v>
      </c>
    </row>
    <row r="53" spans="1:10" s="165" customFormat="1" ht="13.5" customHeight="1" x14ac:dyDescent="0.2">
      <c r="A53" s="169">
        <v>1</v>
      </c>
      <c r="B53" s="175">
        <v>2</v>
      </c>
      <c r="C53" s="176">
        <v>3</v>
      </c>
      <c r="D53" s="164">
        <v>4</v>
      </c>
      <c r="E53" s="164">
        <v>5</v>
      </c>
      <c r="F53" s="164">
        <v>6</v>
      </c>
      <c r="G53" s="164">
        <v>7</v>
      </c>
    </row>
    <row r="54" spans="1:10" x14ac:dyDescent="0.25">
      <c r="A54" s="59">
        <v>3</v>
      </c>
      <c r="B54" s="59" t="s">
        <v>9</v>
      </c>
      <c r="C54" s="74">
        <f>C55+C62+C92+C96+C101</f>
        <v>1928122.46</v>
      </c>
      <c r="D54" s="74">
        <f>D55+D62+D92+D96+D101</f>
        <v>2431697.9400000004</v>
      </c>
      <c r="E54" s="74">
        <f>E55+E62+E92+E96+E101</f>
        <v>2413340.44</v>
      </c>
      <c r="F54" s="74">
        <f>E54/C54*100</f>
        <v>125.16530926152896</v>
      </c>
      <c r="G54" s="74">
        <f>E54/D54*100</f>
        <v>99.24507482208088</v>
      </c>
    </row>
    <row r="55" spans="1:10" x14ac:dyDescent="0.25">
      <c r="A55" s="75">
        <v>31</v>
      </c>
      <c r="B55" s="75" t="s">
        <v>10</v>
      </c>
      <c r="C55" s="86">
        <f t="shared" ref="C55:E55" si="13">C56+C58+C60</f>
        <v>1490992.61</v>
      </c>
      <c r="D55" s="86">
        <v>1884765.06</v>
      </c>
      <c r="E55" s="86">
        <f t="shared" si="13"/>
        <v>1892663.6800000002</v>
      </c>
      <c r="F55" s="74">
        <f>E55/C55*100</f>
        <v>126.93984311565434</v>
      </c>
      <c r="G55" s="74">
        <f>E55/D55*100</f>
        <v>100.41907716604213</v>
      </c>
    </row>
    <row r="56" spans="1:10" s="27" customFormat="1" x14ac:dyDescent="0.25">
      <c r="A56" s="59">
        <v>311</v>
      </c>
      <c r="B56" s="59" t="s">
        <v>44</v>
      </c>
      <c r="C56" s="86">
        <f t="shared" ref="C56:E56" si="14">C57</f>
        <v>1219678.79</v>
      </c>
      <c r="D56" s="86"/>
      <c r="E56" s="86">
        <f t="shared" si="14"/>
        <v>1559784.78</v>
      </c>
      <c r="F56" s="86"/>
      <c r="G56" s="86"/>
    </row>
    <row r="57" spans="1:10" x14ac:dyDescent="0.25">
      <c r="A57" s="61">
        <v>3111</v>
      </c>
      <c r="B57" s="61" t="s">
        <v>45</v>
      </c>
      <c r="C57" s="98">
        <v>1219678.79</v>
      </c>
      <c r="D57" s="77"/>
      <c r="E57" s="77">
        <v>1559784.78</v>
      </c>
      <c r="F57" s="77"/>
      <c r="G57" s="77"/>
    </row>
    <row r="58" spans="1:10" s="27" customFormat="1" x14ac:dyDescent="0.25">
      <c r="A58" s="59">
        <v>312</v>
      </c>
      <c r="B58" s="59" t="s">
        <v>46</v>
      </c>
      <c r="C58" s="86">
        <f t="shared" ref="C58:E58" si="15">C59</f>
        <v>73603.5</v>
      </c>
      <c r="D58" s="86"/>
      <c r="E58" s="86">
        <f t="shared" si="15"/>
        <v>80648.83</v>
      </c>
      <c r="F58" s="86"/>
      <c r="G58" s="86"/>
    </row>
    <row r="59" spans="1:10" x14ac:dyDescent="0.25">
      <c r="A59" s="61">
        <v>3121</v>
      </c>
      <c r="B59" s="61" t="s">
        <v>46</v>
      </c>
      <c r="C59" s="98">
        <v>73603.5</v>
      </c>
      <c r="D59" s="77"/>
      <c r="E59" s="77">
        <v>80648.83</v>
      </c>
      <c r="F59" s="77"/>
      <c r="G59" s="77"/>
    </row>
    <row r="60" spans="1:10" s="27" customFormat="1" x14ac:dyDescent="0.25">
      <c r="A60" s="59">
        <v>313</v>
      </c>
      <c r="B60" s="59" t="s">
        <v>47</v>
      </c>
      <c r="C60" s="86">
        <f t="shared" ref="C60:E60" si="16">C61</f>
        <v>197710.32</v>
      </c>
      <c r="D60" s="86"/>
      <c r="E60" s="86">
        <f t="shared" si="16"/>
        <v>252230.07</v>
      </c>
      <c r="F60" s="86"/>
      <c r="G60" s="86"/>
    </row>
    <row r="61" spans="1:10" ht="15" customHeight="1" x14ac:dyDescent="0.25">
      <c r="A61" s="61">
        <v>3132</v>
      </c>
      <c r="B61" s="61" t="s">
        <v>48</v>
      </c>
      <c r="C61" s="98">
        <v>197710.32</v>
      </c>
      <c r="D61" s="77"/>
      <c r="E61" s="77">
        <v>252230.07</v>
      </c>
      <c r="F61" s="77"/>
      <c r="G61" s="77"/>
    </row>
    <row r="62" spans="1:10" x14ac:dyDescent="0.25">
      <c r="A62" s="67">
        <v>32</v>
      </c>
      <c r="B62" s="67" t="s">
        <v>18</v>
      </c>
      <c r="C62" s="90">
        <f t="shared" ref="C62:E62" si="17">C63+C68+C75+C84</f>
        <v>367005.76</v>
      </c>
      <c r="D62" s="90">
        <v>457256.22</v>
      </c>
      <c r="E62" s="90">
        <f t="shared" si="17"/>
        <v>434522.39999999997</v>
      </c>
      <c r="F62" s="74">
        <f>E62/C62*100</f>
        <v>118.39661590052428</v>
      </c>
      <c r="G62" s="74">
        <f>E62/D62*100</f>
        <v>95.028209785752054</v>
      </c>
    </row>
    <row r="63" spans="1:10" s="27" customFormat="1" x14ac:dyDescent="0.25">
      <c r="A63" s="68">
        <v>321</v>
      </c>
      <c r="B63" s="68" t="s">
        <v>49</v>
      </c>
      <c r="C63" s="90">
        <f t="shared" ref="C63:E63" si="18">SUM(C64:C67)</f>
        <v>57120.86</v>
      </c>
      <c r="D63" s="90"/>
      <c r="E63" s="90">
        <f t="shared" si="18"/>
        <v>62079.93</v>
      </c>
      <c r="F63" s="90"/>
      <c r="G63" s="90"/>
    </row>
    <row r="64" spans="1:10" s="25" customFormat="1" x14ac:dyDescent="0.25">
      <c r="A64" s="65">
        <v>3211</v>
      </c>
      <c r="B64" s="65" t="s">
        <v>59</v>
      </c>
      <c r="C64" s="96">
        <v>8511.66</v>
      </c>
      <c r="D64" s="77"/>
      <c r="E64" s="77">
        <v>9509.4</v>
      </c>
      <c r="F64" s="77"/>
      <c r="G64" s="77"/>
      <c r="J64"/>
    </row>
    <row r="65" spans="1:10" s="100" customFormat="1" ht="26.25" x14ac:dyDescent="0.25">
      <c r="A65" s="94">
        <v>3212</v>
      </c>
      <c r="B65" s="99" t="s">
        <v>50</v>
      </c>
      <c r="C65" s="96">
        <v>47580.2</v>
      </c>
      <c r="D65" s="77"/>
      <c r="E65" s="77">
        <v>50126.15</v>
      </c>
      <c r="F65" s="77"/>
      <c r="G65" s="77"/>
      <c r="J65" s="97"/>
    </row>
    <row r="66" spans="1:10" s="25" customFormat="1" x14ac:dyDescent="0.25">
      <c r="A66" s="65">
        <v>3213</v>
      </c>
      <c r="B66" s="65" t="s">
        <v>60</v>
      </c>
      <c r="C66" s="96">
        <v>1029</v>
      </c>
      <c r="D66" s="77"/>
      <c r="E66" s="77">
        <v>2444.38</v>
      </c>
      <c r="F66" s="77"/>
      <c r="G66" s="77"/>
      <c r="J66"/>
    </row>
    <row r="67" spans="1:10" s="25" customFormat="1" x14ac:dyDescent="0.25">
      <c r="A67" s="65">
        <v>3214</v>
      </c>
      <c r="B67" s="65" t="s">
        <v>61</v>
      </c>
      <c r="C67" s="96">
        <v>0</v>
      </c>
      <c r="D67" s="77"/>
      <c r="E67" s="77">
        <v>0</v>
      </c>
      <c r="F67" s="77"/>
      <c r="G67" s="77"/>
      <c r="J67"/>
    </row>
    <row r="68" spans="1:10" s="27" customFormat="1" x14ac:dyDescent="0.25">
      <c r="A68" s="68">
        <v>322</v>
      </c>
      <c r="B68" s="70" t="s">
        <v>51</v>
      </c>
      <c r="C68" s="90">
        <f t="shared" ref="C68:E68" si="19">SUM(C69:C74)</f>
        <v>251549.49000000002</v>
      </c>
      <c r="D68" s="90"/>
      <c r="E68" s="90">
        <f t="shared" si="19"/>
        <v>270138.03999999998</v>
      </c>
      <c r="F68" s="90"/>
      <c r="G68" s="90"/>
    </row>
    <row r="69" spans="1:10" x14ac:dyDescent="0.25">
      <c r="A69" s="65">
        <v>3221</v>
      </c>
      <c r="B69" s="78" t="s">
        <v>62</v>
      </c>
      <c r="C69" s="96">
        <v>18097.169999999998</v>
      </c>
      <c r="D69" s="77"/>
      <c r="E69" s="77">
        <v>22327.25</v>
      </c>
      <c r="F69" s="77"/>
      <c r="G69" s="77"/>
    </row>
    <row r="70" spans="1:10" x14ac:dyDescent="0.25">
      <c r="A70" s="65">
        <v>3222</v>
      </c>
      <c r="B70" s="78" t="s">
        <v>63</v>
      </c>
      <c r="C70" s="96">
        <v>171985.14</v>
      </c>
      <c r="D70" s="77"/>
      <c r="E70" s="77">
        <v>178792.53</v>
      </c>
      <c r="F70" s="77"/>
      <c r="G70" s="77"/>
    </row>
    <row r="71" spans="1:10" x14ac:dyDescent="0.25">
      <c r="A71" s="65">
        <v>3223</v>
      </c>
      <c r="B71" s="78" t="s">
        <v>74</v>
      </c>
      <c r="C71" s="98">
        <v>54743.73</v>
      </c>
      <c r="D71" s="77"/>
      <c r="E71" s="77">
        <v>56204.09</v>
      </c>
      <c r="F71" s="77"/>
      <c r="G71" s="77"/>
    </row>
    <row r="72" spans="1:10" x14ac:dyDescent="0.25">
      <c r="A72" s="65">
        <v>3224</v>
      </c>
      <c r="B72" s="78" t="s">
        <v>75</v>
      </c>
      <c r="C72" s="98">
        <v>2000</v>
      </c>
      <c r="D72" s="77"/>
      <c r="E72" s="77">
        <v>2458.8000000000002</v>
      </c>
      <c r="F72" s="77"/>
      <c r="G72" s="77"/>
    </row>
    <row r="73" spans="1:10" x14ac:dyDescent="0.25">
      <c r="A73" s="65">
        <v>3225</v>
      </c>
      <c r="B73" s="78" t="s">
        <v>52</v>
      </c>
      <c r="C73" s="96">
        <v>2994.38</v>
      </c>
      <c r="D73" s="77"/>
      <c r="E73" s="77">
        <v>8360.9699999999993</v>
      </c>
      <c r="F73" s="77"/>
      <c r="G73" s="77"/>
    </row>
    <row r="74" spans="1:10" x14ac:dyDescent="0.25">
      <c r="A74" s="65">
        <v>3227</v>
      </c>
      <c r="B74" s="65" t="s">
        <v>76</v>
      </c>
      <c r="C74" s="98">
        <v>1729.07</v>
      </c>
      <c r="D74" s="77"/>
      <c r="E74" s="77">
        <v>1994.4</v>
      </c>
      <c r="F74" s="77"/>
      <c r="G74" s="77"/>
    </row>
    <row r="75" spans="1:10" s="27" customFormat="1" x14ac:dyDescent="0.25">
      <c r="A75" s="68">
        <v>323</v>
      </c>
      <c r="B75" s="70" t="s">
        <v>64</v>
      </c>
      <c r="C75" s="90">
        <f t="shared" ref="C75:E75" si="20">SUM(C76:C83)</f>
        <v>47468.869999999988</v>
      </c>
      <c r="D75" s="90"/>
      <c r="E75" s="90">
        <f t="shared" si="20"/>
        <v>77223.14</v>
      </c>
      <c r="F75" s="90"/>
      <c r="G75" s="90"/>
    </row>
    <row r="76" spans="1:10" s="25" customFormat="1" x14ac:dyDescent="0.25">
      <c r="A76" s="65">
        <v>3231</v>
      </c>
      <c r="B76" s="78" t="s">
        <v>101</v>
      </c>
      <c r="C76" s="96">
        <v>2646.67</v>
      </c>
      <c r="D76" s="96"/>
      <c r="E76" s="96">
        <v>3230.54</v>
      </c>
      <c r="F76" s="96"/>
      <c r="G76" s="96"/>
    </row>
    <row r="77" spans="1:10" x14ac:dyDescent="0.25">
      <c r="A77" s="65">
        <v>3232</v>
      </c>
      <c r="B77" s="78" t="s">
        <v>77</v>
      </c>
      <c r="C77" s="98">
        <v>27648.17</v>
      </c>
      <c r="D77" s="77"/>
      <c r="E77" s="77">
        <v>44665.440000000002</v>
      </c>
      <c r="F77" s="77"/>
      <c r="G77" s="77"/>
    </row>
    <row r="78" spans="1:10" x14ac:dyDescent="0.25">
      <c r="A78" s="65">
        <v>3233</v>
      </c>
      <c r="B78" s="78" t="s">
        <v>206</v>
      </c>
      <c r="C78" s="98">
        <v>604.73</v>
      </c>
      <c r="D78" s="77"/>
      <c r="E78" s="77">
        <v>0</v>
      </c>
      <c r="F78" s="77"/>
      <c r="G78" s="77"/>
    </row>
    <row r="79" spans="1:10" x14ac:dyDescent="0.25">
      <c r="A79" s="65">
        <v>3234</v>
      </c>
      <c r="B79" s="78" t="s">
        <v>78</v>
      </c>
      <c r="C79" s="98">
        <v>10519.12</v>
      </c>
      <c r="D79" s="77"/>
      <c r="E79" s="77">
        <v>9641.7900000000009</v>
      </c>
      <c r="F79" s="77"/>
      <c r="G79" s="77"/>
    </row>
    <row r="80" spans="1:10" s="25" customFormat="1" x14ac:dyDescent="0.25">
      <c r="A80" s="65">
        <v>3236</v>
      </c>
      <c r="B80" s="78" t="s">
        <v>79</v>
      </c>
      <c r="C80" s="96">
        <v>2975.02</v>
      </c>
      <c r="D80" s="96"/>
      <c r="E80" s="96">
        <v>4941.6400000000003</v>
      </c>
      <c r="F80" s="96"/>
      <c r="G80" s="96"/>
    </row>
    <row r="81" spans="1:7" x14ac:dyDescent="0.25">
      <c r="A81" s="65">
        <v>3237</v>
      </c>
      <c r="B81" s="78" t="s">
        <v>65</v>
      </c>
      <c r="C81" s="96">
        <v>1116.08</v>
      </c>
      <c r="D81" s="77"/>
      <c r="E81" s="77">
        <v>10002.43</v>
      </c>
      <c r="F81" s="77"/>
      <c r="G81" s="77"/>
    </row>
    <row r="82" spans="1:7" x14ac:dyDescent="0.25">
      <c r="A82" s="65">
        <v>3238</v>
      </c>
      <c r="B82" s="78" t="s">
        <v>81</v>
      </c>
      <c r="C82" s="88">
        <v>1678.02</v>
      </c>
      <c r="D82" s="101"/>
      <c r="E82" s="101">
        <v>4741.3</v>
      </c>
      <c r="F82" s="101"/>
      <c r="G82" s="101"/>
    </row>
    <row r="83" spans="1:7" x14ac:dyDescent="0.25">
      <c r="A83" s="65">
        <v>3239</v>
      </c>
      <c r="B83" s="78" t="s">
        <v>82</v>
      </c>
      <c r="C83" s="96">
        <v>281.06</v>
      </c>
      <c r="D83" s="77"/>
      <c r="E83" s="77">
        <v>0</v>
      </c>
      <c r="F83" s="77"/>
      <c r="G83" s="77"/>
    </row>
    <row r="84" spans="1:7" s="27" customFormat="1" ht="15" customHeight="1" x14ac:dyDescent="0.25">
      <c r="A84" s="68">
        <v>329</v>
      </c>
      <c r="B84" s="70" t="s">
        <v>54</v>
      </c>
      <c r="C84" s="90">
        <f t="shared" ref="C84:E84" si="21">SUM(C85:C91)</f>
        <v>10866.54</v>
      </c>
      <c r="D84" s="90"/>
      <c r="E84" s="90">
        <f t="shared" si="21"/>
        <v>25081.29</v>
      </c>
      <c r="F84" s="90"/>
      <c r="G84" s="90"/>
    </row>
    <row r="85" spans="1:7" ht="25.5" x14ac:dyDescent="0.25">
      <c r="A85" s="65">
        <v>3291</v>
      </c>
      <c r="B85" s="78" t="s">
        <v>87</v>
      </c>
      <c r="C85" s="88">
        <v>0</v>
      </c>
      <c r="D85" s="101"/>
      <c r="E85" s="101">
        <v>0</v>
      </c>
      <c r="F85" s="101"/>
      <c r="G85" s="101"/>
    </row>
    <row r="86" spans="1:7" x14ac:dyDescent="0.25">
      <c r="A86" s="65">
        <v>3292</v>
      </c>
      <c r="B86" s="78" t="s">
        <v>102</v>
      </c>
      <c r="C86" s="88">
        <v>3310.32</v>
      </c>
      <c r="D86" s="101"/>
      <c r="E86" s="101">
        <v>3557.14</v>
      </c>
      <c r="F86" s="101"/>
      <c r="G86" s="101"/>
    </row>
    <row r="87" spans="1:7" x14ac:dyDescent="0.25">
      <c r="A87" s="65">
        <v>3293</v>
      </c>
      <c r="B87" s="78" t="s">
        <v>91</v>
      </c>
      <c r="C87" s="88">
        <v>0</v>
      </c>
      <c r="D87" s="101"/>
      <c r="E87" s="101">
        <v>0</v>
      </c>
      <c r="F87" s="101"/>
      <c r="G87" s="101"/>
    </row>
    <row r="88" spans="1:7" x14ac:dyDescent="0.25">
      <c r="A88" s="65">
        <v>3294</v>
      </c>
      <c r="B88" s="78" t="s">
        <v>83</v>
      </c>
      <c r="C88" s="88">
        <v>53.09</v>
      </c>
      <c r="D88" s="101"/>
      <c r="E88" s="101">
        <v>113.09</v>
      </c>
      <c r="F88" s="101"/>
      <c r="G88" s="101"/>
    </row>
    <row r="89" spans="1:7" x14ac:dyDescent="0.25">
      <c r="A89" s="65">
        <v>3295</v>
      </c>
      <c r="B89" s="78" t="s">
        <v>53</v>
      </c>
      <c r="C89" s="96">
        <v>1716.47</v>
      </c>
      <c r="D89" s="77"/>
      <c r="E89" s="77">
        <v>32.25</v>
      </c>
      <c r="F89" s="77"/>
      <c r="G89" s="77"/>
    </row>
    <row r="90" spans="1:7" x14ac:dyDescent="0.25">
      <c r="A90" s="65">
        <v>3296</v>
      </c>
      <c r="B90" s="78" t="s">
        <v>55</v>
      </c>
      <c r="C90" s="96">
        <v>0</v>
      </c>
      <c r="D90" s="77"/>
      <c r="E90" s="77">
        <v>0</v>
      </c>
      <c r="F90" s="77"/>
      <c r="G90" s="77"/>
    </row>
    <row r="91" spans="1:7" x14ac:dyDescent="0.25">
      <c r="A91" s="65">
        <v>3299</v>
      </c>
      <c r="B91" s="78" t="s">
        <v>54</v>
      </c>
      <c r="C91" s="96">
        <v>5786.66</v>
      </c>
      <c r="D91" s="77"/>
      <c r="E91" s="77">
        <v>21378.81</v>
      </c>
      <c r="F91" s="77"/>
      <c r="G91" s="77"/>
    </row>
    <row r="92" spans="1:7" x14ac:dyDescent="0.25">
      <c r="A92" s="67">
        <v>34</v>
      </c>
      <c r="B92" s="79" t="s">
        <v>56</v>
      </c>
      <c r="C92" s="90">
        <f t="shared" ref="C92:E92" si="22">C93</f>
        <v>1000</v>
      </c>
      <c r="D92" s="90">
        <v>1176.54</v>
      </c>
      <c r="E92" s="90">
        <f t="shared" si="22"/>
        <v>1150</v>
      </c>
      <c r="F92" s="74">
        <f>E92/C92*100</f>
        <v>114.99999999999999</v>
      </c>
      <c r="G92" s="74">
        <f>E92/D92*100</f>
        <v>97.744233090247675</v>
      </c>
    </row>
    <row r="93" spans="1:7" s="27" customFormat="1" x14ac:dyDescent="0.25">
      <c r="A93" s="68">
        <v>343</v>
      </c>
      <c r="B93" s="70" t="s">
        <v>57</v>
      </c>
      <c r="C93" s="90">
        <f t="shared" ref="C93:E93" si="23">C94+C95</f>
        <v>1000</v>
      </c>
      <c r="D93" s="90"/>
      <c r="E93" s="90">
        <f t="shared" si="23"/>
        <v>1150</v>
      </c>
      <c r="F93" s="90"/>
      <c r="G93" s="90"/>
    </row>
    <row r="94" spans="1:7" s="97" customFormat="1" ht="15" customHeight="1" x14ac:dyDescent="0.25">
      <c r="A94" s="94">
        <v>3431</v>
      </c>
      <c r="B94" s="99" t="s">
        <v>84</v>
      </c>
      <c r="C94" s="98">
        <v>1000</v>
      </c>
      <c r="D94" s="77"/>
      <c r="E94" s="77">
        <v>1150</v>
      </c>
      <c r="F94" s="77"/>
      <c r="G94" s="77"/>
    </row>
    <row r="95" spans="1:7" x14ac:dyDescent="0.25">
      <c r="A95" s="65">
        <v>3433</v>
      </c>
      <c r="B95" s="78" t="s">
        <v>58</v>
      </c>
      <c r="C95" s="96">
        <v>0</v>
      </c>
      <c r="D95" s="77"/>
      <c r="E95" s="77">
        <v>0</v>
      </c>
      <c r="F95" s="77"/>
      <c r="G95" s="77"/>
    </row>
    <row r="96" spans="1:7" ht="25.5" customHeight="1" x14ac:dyDescent="0.25">
      <c r="A96" s="67">
        <v>37</v>
      </c>
      <c r="B96" s="79" t="s">
        <v>80</v>
      </c>
      <c r="C96" s="90">
        <f t="shared" ref="C96:E96" si="24">C97</f>
        <v>67955.14</v>
      </c>
      <c r="D96" s="90">
        <v>87319.6</v>
      </c>
      <c r="E96" s="90">
        <f t="shared" si="24"/>
        <v>81179.920000000013</v>
      </c>
      <c r="F96" s="74">
        <f>E96/C96*100</f>
        <v>119.46104444785195</v>
      </c>
      <c r="G96" s="74">
        <f>E96/D96*100</f>
        <v>92.968726379873488</v>
      </c>
    </row>
    <row r="97" spans="1:7" s="27" customFormat="1" ht="25.5" x14ac:dyDescent="0.25">
      <c r="A97" s="68">
        <v>372</v>
      </c>
      <c r="B97" s="70" t="s">
        <v>71</v>
      </c>
      <c r="C97" s="90">
        <f t="shared" ref="C97:E97" si="25">SUM(C98:C100)</f>
        <v>67955.14</v>
      </c>
      <c r="D97" s="90"/>
      <c r="E97" s="90">
        <f t="shared" si="25"/>
        <v>81179.920000000013</v>
      </c>
      <c r="F97" s="90"/>
      <c r="G97" s="90"/>
    </row>
    <row r="98" spans="1:7" ht="15" customHeight="1" x14ac:dyDescent="0.25">
      <c r="A98" s="65">
        <v>3721</v>
      </c>
      <c r="B98" s="78" t="s">
        <v>72</v>
      </c>
      <c r="C98" s="96">
        <v>0</v>
      </c>
      <c r="D98" s="77"/>
      <c r="E98" s="77">
        <v>0</v>
      </c>
      <c r="F98" s="77"/>
      <c r="G98" s="77"/>
    </row>
    <row r="99" spans="1:7" ht="15" customHeight="1" x14ac:dyDescent="0.25">
      <c r="A99" s="65">
        <v>3722</v>
      </c>
      <c r="B99" s="78" t="s">
        <v>73</v>
      </c>
      <c r="C99" s="96">
        <v>62332.15</v>
      </c>
      <c r="D99" s="77"/>
      <c r="E99" s="77">
        <v>75060.320000000007</v>
      </c>
      <c r="F99" s="77"/>
      <c r="G99" s="77"/>
    </row>
    <row r="100" spans="1:7" ht="15" customHeight="1" x14ac:dyDescent="0.25">
      <c r="A100" s="65">
        <v>3723</v>
      </c>
      <c r="B100" s="78" t="s">
        <v>88</v>
      </c>
      <c r="C100" s="88">
        <v>5622.99</v>
      </c>
      <c r="D100" s="101"/>
      <c r="E100" s="101">
        <v>6119.6</v>
      </c>
      <c r="F100" s="101"/>
      <c r="G100" s="101"/>
    </row>
    <row r="101" spans="1:7" s="93" customFormat="1" x14ac:dyDescent="0.25">
      <c r="A101" s="91">
        <v>38</v>
      </c>
      <c r="B101" s="92" t="s">
        <v>160</v>
      </c>
      <c r="C101" s="90">
        <f t="shared" ref="C101:E104" si="26">C102</f>
        <v>1168.95</v>
      </c>
      <c r="D101" s="90">
        <v>1180.52</v>
      </c>
      <c r="E101" s="90">
        <f t="shared" si="26"/>
        <v>3824.44</v>
      </c>
      <c r="F101" s="74">
        <f>E101/C101*100</f>
        <v>327.16882672483854</v>
      </c>
      <c r="G101" s="74">
        <f>E101/D101*100</f>
        <v>323.96232168874735</v>
      </c>
    </row>
    <row r="102" spans="1:7" s="93" customFormat="1" x14ac:dyDescent="0.25">
      <c r="A102" s="91">
        <v>381</v>
      </c>
      <c r="B102" s="92" t="s">
        <v>42</v>
      </c>
      <c r="C102" s="90">
        <f t="shared" si="26"/>
        <v>1168.95</v>
      </c>
      <c r="D102" s="90"/>
      <c r="E102" s="90">
        <f t="shared" si="26"/>
        <v>3824.44</v>
      </c>
      <c r="F102" s="90"/>
      <c r="G102" s="90"/>
    </row>
    <row r="103" spans="1:7" s="97" customFormat="1" x14ac:dyDescent="0.25">
      <c r="A103" s="94">
        <v>3812</v>
      </c>
      <c r="B103" s="95" t="s">
        <v>254</v>
      </c>
      <c r="C103" s="96">
        <v>1168.95</v>
      </c>
      <c r="D103" s="76"/>
      <c r="E103" s="76">
        <v>3824.44</v>
      </c>
      <c r="F103" s="76"/>
      <c r="G103" s="76"/>
    </row>
    <row r="104" spans="1:7" s="93" customFormat="1" x14ac:dyDescent="0.25">
      <c r="A104" s="91">
        <v>383</v>
      </c>
      <c r="B104" s="92" t="s">
        <v>161</v>
      </c>
      <c r="C104" s="90">
        <f t="shared" si="26"/>
        <v>0</v>
      </c>
      <c r="D104" s="90"/>
      <c r="E104" s="90">
        <f t="shared" si="26"/>
        <v>0</v>
      </c>
      <c r="F104" s="90"/>
      <c r="G104" s="90"/>
    </row>
    <row r="105" spans="1:7" s="97" customFormat="1" ht="15" customHeight="1" x14ac:dyDescent="0.25">
      <c r="A105" s="94">
        <v>3831</v>
      </c>
      <c r="B105" s="95" t="s">
        <v>162</v>
      </c>
      <c r="C105" s="96">
        <v>0</v>
      </c>
      <c r="D105" s="76"/>
      <c r="E105" s="76">
        <v>0</v>
      </c>
      <c r="F105" s="76"/>
      <c r="G105" s="76"/>
    </row>
    <row r="106" spans="1:7" ht="15" customHeight="1" x14ac:dyDescent="0.25">
      <c r="A106" s="72">
        <v>4</v>
      </c>
      <c r="B106" s="80" t="s">
        <v>11</v>
      </c>
      <c r="C106" s="86">
        <f>C107+C119</f>
        <v>22297.9</v>
      </c>
      <c r="D106" s="86">
        <f>D107+D119</f>
        <v>129218.07</v>
      </c>
      <c r="E106" s="86">
        <f>E107+E119</f>
        <v>97519.6</v>
      </c>
      <c r="F106" s="74">
        <f>E106/C106*100</f>
        <v>437.34880863220303</v>
      </c>
      <c r="G106" s="74">
        <f>E106/D106*100</f>
        <v>75.469011416127799</v>
      </c>
    </row>
    <row r="107" spans="1:7" ht="25.5" x14ac:dyDescent="0.25">
      <c r="A107" s="75">
        <v>42</v>
      </c>
      <c r="B107" s="81" t="s">
        <v>25</v>
      </c>
      <c r="C107" s="86">
        <f t="shared" ref="C107:E107" si="27">C108+C111+C117</f>
        <v>22297.9</v>
      </c>
      <c r="D107" s="86">
        <v>90817.81</v>
      </c>
      <c r="E107" s="86">
        <f t="shared" si="27"/>
        <v>59119.340000000004</v>
      </c>
      <c r="F107" s="74">
        <f>E107/C107*100</f>
        <v>265.13411576874955</v>
      </c>
      <c r="G107" s="74">
        <f>E107/D107*100</f>
        <v>65.096636882126973</v>
      </c>
    </row>
    <row r="108" spans="1:7" s="27" customFormat="1" x14ac:dyDescent="0.25">
      <c r="A108" s="59">
        <v>421</v>
      </c>
      <c r="B108" s="80" t="s">
        <v>85</v>
      </c>
      <c r="C108" s="87">
        <f>C110</f>
        <v>0</v>
      </c>
      <c r="D108" s="87"/>
      <c r="E108" s="87">
        <f t="shared" ref="E108" si="28">E109</f>
        <v>18625</v>
      </c>
      <c r="F108" s="87"/>
      <c r="G108" s="87"/>
    </row>
    <row r="109" spans="1:7" x14ac:dyDescent="0.25">
      <c r="A109" s="61">
        <v>4212</v>
      </c>
      <c r="B109" s="73" t="s">
        <v>86</v>
      </c>
      <c r="C109" s="88">
        <v>0</v>
      </c>
      <c r="D109" s="101"/>
      <c r="E109" s="101">
        <v>18625</v>
      </c>
      <c r="F109" s="101"/>
      <c r="G109" s="101"/>
    </row>
    <row r="110" spans="1:7" x14ac:dyDescent="0.25">
      <c r="A110" s="61">
        <v>4214</v>
      </c>
      <c r="B110" s="73" t="s">
        <v>208</v>
      </c>
      <c r="C110" s="121">
        <v>0</v>
      </c>
      <c r="D110" s="122"/>
      <c r="E110" s="122">
        <v>0</v>
      </c>
      <c r="F110" s="122"/>
      <c r="G110" s="122"/>
    </row>
    <row r="111" spans="1:7" s="27" customFormat="1" x14ac:dyDescent="0.25">
      <c r="A111" s="59">
        <v>422</v>
      </c>
      <c r="B111" s="80" t="s">
        <v>66</v>
      </c>
      <c r="C111" s="86">
        <f t="shared" ref="C111:E111" si="29">SUM(C112:C116)</f>
        <v>19461</v>
      </c>
      <c r="D111" s="86"/>
      <c r="E111" s="86">
        <f t="shared" si="29"/>
        <v>36122.620000000003</v>
      </c>
      <c r="F111" s="86"/>
      <c r="G111" s="86"/>
    </row>
    <row r="112" spans="1:7" x14ac:dyDescent="0.25">
      <c r="A112" s="61">
        <v>4221</v>
      </c>
      <c r="B112" s="73" t="s">
        <v>67</v>
      </c>
      <c r="C112" s="98">
        <v>18615.5</v>
      </c>
      <c r="D112" s="77"/>
      <c r="E112" s="77">
        <v>10361.82</v>
      </c>
      <c r="F112" s="77"/>
      <c r="G112" s="77"/>
    </row>
    <row r="113" spans="1:7" x14ac:dyDescent="0.25">
      <c r="A113" s="61">
        <v>4223</v>
      </c>
      <c r="B113" s="73" t="s">
        <v>168</v>
      </c>
      <c r="C113" s="98">
        <v>0</v>
      </c>
      <c r="D113" s="77"/>
      <c r="E113" s="77">
        <v>4388.3500000000004</v>
      </c>
      <c r="F113" s="77"/>
      <c r="G113" s="77"/>
    </row>
    <row r="114" spans="1:7" x14ac:dyDescent="0.25">
      <c r="A114" s="61">
        <v>4225</v>
      </c>
      <c r="B114" s="73" t="s">
        <v>169</v>
      </c>
      <c r="C114" s="98">
        <v>0</v>
      </c>
      <c r="D114" s="77"/>
      <c r="E114" s="77">
        <v>0</v>
      </c>
      <c r="F114" s="77"/>
      <c r="G114" s="77"/>
    </row>
    <row r="115" spans="1:7" x14ac:dyDescent="0.25">
      <c r="A115" s="61">
        <v>4226</v>
      </c>
      <c r="B115" s="73" t="s">
        <v>157</v>
      </c>
      <c r="C115" s="98">
        <v>0</v>
      </c>
      <c r="D115" s="77"/>
      <c r="E115" s="77">
        <v>0</v>
      </c>
      <c r="F115" s="77"/>
      <c r="G115" s="77"/>
    </row>
    <row r="116" spans="1:7" ht="15" customHeight="1" x14ac:dyDescent="0.25">
      <c r="A116" s="61">
        <v>4227</v>
      </c>
      <c r="B116" s="73" t="s">
        <v>68</v>
      </c>
      <c r="C116" s="98">
        <v>845.5</v>
      </c>
      <c r="D116" s="77"/>
      <c r="E116" s="77">
        <v>21372.45</v>
      </c>
      <c r="F116" s="77"/>
      <c r="G116" s="77"/>
    </row>
    <row r="117" spans="1:7" s="27" customFormat="1" ht="25.5" x14ac:dyDescent="0.25">
      <c r="A117" s="59">
        <v>424</v>
      </c>
      <c r="B117" s="80" t="s">
        <v>69</v>
      </c>
      <c r="C117" s="86">
        <f t="shared" ref="C117:E117" si="30">C118</f>
        <v>2836.9</v>
      </c>
      <c r="D117" s="86"/>
      <c r="E117" s="86">
        <f t="shared" si="30"/>
        <v>4371.72</v>
      </c>
      <c r="F117" s="86"/>
      <c r="G117" s="86"/>
    </row>
    <row r="118" spans="1:7" x14ac:dyDescent="0.25">
      <c r="A118" s="61">
        <v>4241</v>
      </c>
      <c r="B118" s="73" t="s">
        <v>70</v>
      </c>
      <c r="C118" s="98">
        <v>2836.9</v>
      </c>
      <c r="D118" s="77"/>
      <c r="E118" s="77">
        <v>4371.72</v>
      </c>
      <c r="F118" s="77"/>
      <c r="G118" s="77"/>
    </row>
    <row r="119" spans="1:7" ht="25.5" x14ac:dyDescent="0.25">
      <c r="A119" s="75">
        <v>45</v>
      </c>
      <c r="B119" s="81" t="s">
        <v>89</v>
      </c>
      <c r="C119" s="86">
        <f t="shared" ref="C119:E120" si="31">C120</f>
        <v>0</v>
      </c>
      <c r="D119" s="86">
        <v>38400.26</v>
      </c>
      <c r="E119" s="86">
        <f t="shared" si="31"/>
        <v>38400.26</v>
      </c>
      <c r="F119" s="74">
        <v>0</v>
      </c>
      <c r="G119" s="74">
        <f>E119/D119*100</f>
        <v>100</v>
      </c>
    </row>
    <row r="120" spans="1:7" s="27" customFormat="1" ht="15" customHeight="1" x14ac:dyDescent="0.25">
      <c r="A120" s="59">
        <v>451</v>
      </c>
      <c r="B120" s="80" t="s">
        <v>90</v>
      </c>
      <c r="C120" s="87">
        <f t="shared" si="31"/>
        <v>0</v>
      </c>
      <c r="D120" s="87"/>
      <c r="E120" s="87">
        <f t="shared" si="31"/>
        <v>38400.26</v>
      </c>
      <c r="F120" s="87"/>
      <c r="G120" s="87"/>
    </row>
    <row r="121" spans="1:7" ht="15" customHeight="1" x14ac:dyDescent="0.25">
      <c r="A121" s="61">
        <v>4511</v>
      </c>
      <c r="B121" s="73" t="s">
        <v>90</v>
      </c>
      <c r="C121" s="88">
        <v>0</v>
      </c>
      <c r="D121" s="101"/>
      <c r="E121" s="101">
        <v>38400.26</v>
      </c>
      <c r="F121" s="101"/>
      <c r="G121" s="101"/>
    </row>
    <row r="122" spans="1:7" ht="25.5" customHeight="1" x14ac:dyDescent="0.25">
      <c r="A122" s="85"/>
      <c r="B122" s="82" t="s">
        <v>92</v>
      </c>
      <c r="C122" s="89">
        <f>C54+C106</f>
        <v>1950420.3599999999</v>
      </c>
      <c r="D122" s="89">
        <f>D54+D106</f>
        <v>2560916.0100000002</v>
      </c>
      <c r="E122" s="89">
        <f>E54+E106</f>
        <v>2510860.04</v>
      </c>
      <c r="F122" s="89">
        <f>E122/C122*100</f>
        <v>128.73430217883904</v>
      </c>
      <c r="G122" s="89">
        <f>E122/D122*100</f>
        <v>98.045388064093515</v>
      </c>
    </row>
  </sheetData>
  <sheetProtection algorithmName="SHA-512" hashValue="x3ZNCfVNibZaR5YHlkknRPpkRsq5b0ZSh8xN0Jffx6/Ww/79apNW2FU9C/zSI2nzh4vbo5vARHcZU1iwAY+RRA==" saltValue="L9TgMSxesVd40q9x2AN7yA==" spinCount="100000" sheet="1" objects="1" scenarios="1"/>
  <mergeCells count="7">
    <mergeCell ref="A52:B52"/>
    <mergeCell ref="A1:G1"/>
    <mergeCell ref="A3:G3"/>
    <mergeCell ref="A5:G5"/>
    <mergeCell ref="A7:G7"/>
    <mergeCell ref="A50:G50"/>
    <mergeCell ref="A9:B9"/>
  </mergeCells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2"/>
  <sheetViews>
    <sheetView workbookViewId="0">
      <selection activeCell="L16" sqref="L1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34" customWidth="1"/>
    <col min="5" max="7" width="18.7109375" customWidth="1"/>
    <col min="8" max="9" width="17.42578125" customWidth="1"/>
  </cols>
  <sheetData>
    <row r="1" spans="1:15" ht="42" customHeight="1" x14ac:dyDescent="0.25">
      <c r="A1" s="183" t="s">
        <v>255</v>
      </c>
      <c r="B1" s="215"/>
      <c r="C1" s="215"/>
      <c r="D1" s="215"/>
      <c r="E1" s="215"/>
      <c r="F1" s="215"/>
      <c r="G1" s="215"/>
      <c r="H1" s="215"/>
      <c r="I1" s="215"/>
      <c r="J1" s="143"/>
    </row>
    <row r="2" spans="1:15" ht="18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125"/>
    </row>
    <row r="3" spans="1:15" ht="15.75" x14ac:dyDescent="0.25">
      <c r="A3" s="216" t="s">
        <v>17</v>
      </c>
      <c r="B3" s="216"/>
      <c r="C3" s="216"/>
      <c r="D3" s="216"/>
      <c r="E3" s="216"/>
      <c r="F3" s="216"/>
      <c r="G3" s="216"/>
      <c r="H3" s="217"/>
      <c r="I3" s="217"/>
      <c r="J3" s="125"/>
    </row>
    <row r="4" spans="1:15" ht="18" x14ac:dyDescent="0.25">
      <c r="A4" s="52"/>
      <c r="B4" s="52"/>
      <c r="C4" s="52"/>
      <c r="D4" s="52"/>
      <c r="E4" s="52"/>
      <c r="F4" s="52"/>
      <c r="G4" s="52"/>
      <c r="H4" s="126"/>
      <c r="I4" s="126"/>
      <c r="J4" s="125"/>
    </row>
    <row r="5" spans="1:15" ht="18" customHeight="1" x14ac:dyDescent="0.25">
      <c r="A5" s="216" t="s">
        <v>7</v>
      </c>
      <c r="B5" s="218"/>
      <c r="C5" s="218"/>
      <c r="D5" s="218"/>
      <c r="E5" s="218"/>
      <c r="F5" s="218"/>
      <c r="G5" s="218"/>
      <c r="H5" s="218"/>
      <c r="I5" s="218"/>
      <c r="J5" s="125"/>
    </row>
    <row r="6" spans="1:15" ht="18" x14ac:dyDescent="0.25">
      <c r="A6" s="52"/>
      <c r="B6" s="52"/>
      <c r="C6" s="52"/>
      <c r="D6" s="52"/>
      <c r="E6" s="52"/>
      <c r="F6" s="52"/>
      <c r="G6" s="52"/>
      <c r="H6" s="126"/>
      <c r="I6" s="126"/>
      <c r="J6" s="125"/>
    </row>
    <row r="7" spans="1:15" x14ac:dyDescent="0.25">
      <c r="A7" s="216" t="s">
        <v>224</v>
      </c>
      <c r="B7" s="219"/>
      <c r="C7" s="219"/>
      <c r="D7" s="219"/>
      <c r="E7" s="219"/>
      <c r="F7" s="219"/>
      <c r="G7" s="219"/>
      <c r="H7" s="219"/>
      <c r="I7" s="219"/>
      <c r="J7" s="125"/>
    </row>
    <row r="8" spans="1:15" ht="18" x14ac:dyDescent="0.25">
      <c r="A8" s="52"/>
      <c r="B8" s="52"/>
      <c r="C8" s="52"/>
      <c r="D8" s="52"/>
      <c r="E8" s="52"/>
      <c r="F8" s="52"/>
      <c r="G8" s="52"/>
      <c r="H8" s="53"/>
      <c r="I8" s="53"/>
    </row>
    <row r="9" spans="1:15" ht="27.75" customHeight="1" x14ac:dyDescent="0.25">
      <c r="A9" s="213" t="s">
        <v>288</v>
      </c>
      <c r="B9" s="221"/>
      <c r="C9" s="221"/>
      <c r="D9" s="222"/>
      <c r="E9" s="55" t="s">
        <v>274</v>
      </c>
      <c r="F9" s="54" t="s">
        <v>275</v>
      </c>
      <c r="G9" s="54" t="s">
        <v>257</v>
      </c>
      <c r="H9" s="54" t="s">
        <v>277</v>
      </c>
      <c r="I9" s="54" t="s">
        <v>278</v>
      </c>
      <c r="O9" t="s">
        <v>209</v>
      </c>
    </row>
    <row r="10" spans="1:15" s="165" customFormat="1" ht="13.5" customHeight="1" x14ac:dyDescent="0.2">
      <c r="A10" s="223">
        <v>1</v>
      </c>
      <c r="B10" s="224"/>
      <c r="C10" s="224"/>
      <c r="D10" s="225"/>
      <c r="E10" s="173">
        <v>2</v>
      </c>
      <c r="F10" s="174">
        <v>3</v>
      </c>
      <c r="G10" s="174">
        <v>4</v>
      </c>
      <c r="H10" s="174">
        <v>5</v>
      </c>
      <c r="I10" s="174">
        <v>6</v>
      </c>
    </row>
    <row r="11" spans="1:15" x14ac:dyDescent="0.25">
      <c r="A11" s="232" t="s">
        <v>0</v>
      </c>
      <c r="B11" s="233"/>
      <c r="C11" s="233"/>
      <c r="D11" s="234"/>
      <c r="E11" s="137">
        <f>E12+E14+E17+E20+E24</f>
        <v>1921162.16</v>
      </c>
      <c r="F11" s="137">
        <f>F12+F14+F17+F20+F24</f>
        <v>2560916.0100000002</v>
      </c>
      <c r="G11" s="137">
        <f>G12+G14+G17+G20+G24</f>
        <v>2507867.4299999997</v>
      </c>
      <c r="H11" s="137">
        <f>G11/E11*100</f>
        <v>130.53908109453914</v>
      </c>
      <c r="I11" s="137">
        <f>G11/F11*100</f>
        <v>97.928531049325571</v>
      </c>
    </row>
    <row r="12" spans="1:15" x14ac:dyDescent="0.25">
      <c r="A12" s="226" t="s">
        <v>217</v>
      </c>
      <c r="B12" s="227" t="s">
        <v>217</v>
      </c>
      <c r="C12" s="227" t="s">
        <v>217</v>
      </c>
      <c r="D12" s="228" t="s">
        <v>217</v>
      </c>
      <c r="E12" s="135">
        <f>E13</f>
        <v>163394.07</v>
      </c>
      <c r="F12" s="135">
        <f t="shared" ref="F12:G12" si="0">F13</f>
        <v>256344.09</v>
      </c>
      <c r="G12" s="135">
        <f t="shared" si="0"/>
        <v>256344.09</v>
      </c>
      <c r="H12" s="135">
        <f>G12/E12*100</f>
        <v>156.88702166486212</v>
      </c>
      <c r="I12" s="135">
        <f>G12/F12*100</f>
        <v>100</v>
      </c>
    </row>
    <row r="13" spans="1:15" s="25" customFormat="1" x14ac:dyDescent="0.25">
      <c r="A13" s="229" t="s">
        <v>225</v>
      </c>
      <c r="B13" s="230" t="s">
        <v>225</v>
      </c>
      <c r="C13" s="230" t="s">
        <v>225</v>
      </c>
      <c r="D13" s="231" t="s">
        <v>225</v>
      </c>
      <c r="E13" s="136">
        <v>163394.07</v>
      </c>
      <c r="F13" s="136">
        <v>256344.09</v>
      </c>
      <c r="G13" s="136">
        <v>256344.09</v>
      </c>
      <c r="H13" s="136">
        <f t="shared" ref="H13:H25" si="1">G13/E13*100</f>
        <v>156.88702166486212</v>
      </c>
      <c r="I13" s="136">
        <f t="shared" ref="I13:I26" si="2">G13/F13*100</f>
        <v>100</v>
      </c>
    </row>
    <row r="14" spans="1:15" x14ac:dyDescent="0.25">
      <c r="A14" s="226" t="s">
        <v>218</v>
      </c>
      <c r="B14" s="227" t="s">
        <v>218</v>
      </c>
      <c r="C14" s="227" t="s">
        <v>218</v>
      </c>
      <c r="D14" s="228" t="s">
        <v>218</v>
      </c>
      <c r="E14" s="135">
        <f>E15+E16</f>
        <v>1044.21</v>
      </c>
      <c r="F14" s="135">
        <f>F15+F16</f>
        <v>10868.67</v>
      </c>
      <c r="G14" s="135">
        <f>G15+G16</f>
        <v>1180.2</v>
      </c>
      <c r="H14" s="135">
        <f t="shared" si="1"/>
        <v>113.02324245123107</v>
      </c>
      <c r="I14" s="135">
        <f t="shared" si="2"/>
        <v>10.858734325359038</v>
      </c>
    </row>
    <row r="15" spans="1:15" s="25" customFormat="1" x14ac:dyDescent="0.25">
      <c r="A15" s="229" t="s">
        <v>226</v>
      </c>
      <c r="B15" s="230" t="s">
        <v>226</v>
      </c>
      <c r="C15" s="230" t="s">
        <v>226</v>
      </c>
      <c r="D15" s="231" t="s">
        <v>226</v>
      </c>
      <c r="E15" s="136">
        <v>1044.21</v>
      </c>
      <c r="F15" s="136">
        <v>10617.82</v>
      </c>
      <c r="G15" s="136">
        <v>1180.2</v>
      </c>
      <c r="H15" s="136">
        <f t="shared" si="1"/>
        <v>113.02324245123107</v>
      </c>
      <c r="I15" s="136">
        <f t="shared" si="2"/>
        <v>11.115276017110858</v>
      </c>
    </row>
    <row r="16" spans="1:15" s="25" customFormat="1" x14ac:dyDescent="0.25">
      <c r="A16" s="229" t="s">
        <v>227</v>
      </c>
      <c r="B16" s="230" t="s">
        <v>227</v>
      </c>
      <c r="C16" s="230" t="s">
        <v>227</v>
      </c>
      <c r="D16" s="231" t="s">
        <v>227</v>
      </c>
      <c r="E16" s="136">
        <v>0</v>
      </c>
      <c r="F16" s="136">
        <v>250.85</v>
      </c>
      <c r="G16" s="136">
        <v>0</v>
      </c>
      <c r="H16" s="136">
        <v>0</v>
      </c>
      <c r="I16" s="136">
        <f t="shared" si="2"/>
        <v>0</v>
      </c>
    </row>
    <row r="17" spans="1:13" x14ac:dyDescent="0.25">
      <c r="A17" s="226" t="s">
        <v>228</v>
      </c>
      <c r="B17" s="227" t="s">
        <v>228</v>
      </c>
      <c r="C17" s="227" t="s">
        <v>228</v>
      </c>
      <c r="D17" s="228" t="s">
        <v>228</v>
      </c>
      <c r="E17" s="135">
        <f>E18+E19</f>
        <v>74892.58</v>
      </c>
      <c r="F17" s="135">
        <f t="shared" ref="F17:G17" si="3">F18+F19</f>
        <v>107327.23</v>
      </c>
      <c r="G17" s="135">
        <f t="shared" si="3"/>
        <v>103227.28</v>
      </c>
      <c r="H17" s="135">
        <f t="shared" si="1"/>
        <v>137.83378807353145</v>
      </c>
      <c r="I17" s="135">
        <f t="shared" si="2"/>
        <v>96.179953586801787</v>
      </c>
    </row>
    <row r="18" spans="1:13" s="25" customFormat="1" x14ac:dyDescent="0.25">
      <c r="A18" s="229" t="s">
        <v>229</v>
      </c>
      <c r="B18" s="230" t="s">
        <v>229</v>
      </c>
      <c r="C18" s="230" t="s">
        <v>229</v>
      </c>
      <c r="D18" s="231" t="s">
        <v>229</v>
      </c>
      <c r="E18" s="136">
        <v>74892.58</v>
      </c>
      <c r="F18" s="136">
        <v>107327.23</v>
      </c>
      <c r="G18" s="136">
        <v>103227.28</v>
      </c>
      <c r="H18" s="136">
        <f t="shared" si="1"/>
        <v>137.83378807353145</v>
      </c>
      <c r="I18" s="136">
        <f t="shared" si="2"/>
        <v>96.179953586801787</v>
      </c>
    </row>
    <row r="19" spans="1:13" s="25" customFormat="1" x14ac:dyDescent="0.25">
      <c r="A19" s="229" t="s">
        <v>230</v>
      </c>
      <c r="B19" s="230" t="s">
        <v>230</v>
      </c>
      <c r="C19" s="230" t="s">
        <v>230</v>
      </c>
      <c r="D19" s="231" t="s">
        <v>230</v>
      </c>
      <c r="E19" s="136">
        <v>0</v>
      </c>
      <c r="F19" s="136">
        <v>0</v>
      </c>
      <c r="G19" s="136">
        <v>0</v>
      </c>
      <c r="H19" s="136">
        <v>0</v>
      </c>
      <c r="I19" s="136">
        <v>0</v>
      </c>
    </row>
    <row r="20" spans="1:13" x14ac:dyDescent="0.25">
      <c r="A20" s="226" t="s">
        <v>231</v>
      </c>
      <c r="B20" s="227" t="s">
        <v>231</v>
      </c>
      <c r="C20" s="227" t="s">
        <v>231</v>
      </c>
      <c r="D20" s="228" t="s">
        <v>231</v>
      </c>
      <c r="E20" s="135">
        <f>E21+E23</f>
        <v>1677100.58</v>
      </c>
      <c r="F20" s="135">
        <f>F21+F22+F23</f>
        <v>2175188.75</v>
      </c>
      <c r="G20" s="135">
        <f>G21+G22+G23</f>
        <v>2140956.21</v>
      </c>
      <c r="H20" s="135">
        <f t="shared" si="1"/>
        <v>127.65818791858028</v>
      </c>
      <c r="I20" s="135">
        <f t="shared" si="2"/>
        <v>98.42622668952292</v>
      </c>
    </row>
    <row r="21" spans="1:13" s="25" customFormat="1" x14ac:dyDescent="0.25">
      <c r="A21" s="229" t="s">
        <v>232</v>
      </c>
      <c r="B21" s="230" t="s">
        <v>232</v>
      </c>
      <c r="C21" s="230" t="s">
        <v>232</v>
      </c>
      <c r="D21" s="231" t="s">
        <v>232</v>
      </c>
      <c r="E21" s="136">
        <v>1677100.58</v>
      </c>
      <c r="F21" s="136">
        <v>2140933.2000000002</v>
      </c>
      <c r="G21" s="136">
        <v>2140956.21</v>
      </c>
      <c r="H21" s="136">
        <f t="shared" si="1"/>
        <v>127.65818791858028</v>
      </c>
      <c r="I21" s="136">
        <f t="shared" si="2"/>
        <v>100.00107476496696</v>
      </c>
    </row>
    <row r="22" spans="1:13" s="25" customFormat="1" x14ac:dyDescent="0.25">
      <c r="A22" s="229" t="s">
        <v>289</v>
      </c>
      <c r="B22" s="204"/>
      <c r="C22" s="204"/>
      <c r="D22" s="205"/>
      <c r="E22" s="136">
        <v>0</v>
      </c>
      <c r="F22" s="136">
        <v>33000</v>
      </c>
      <c r="G22" s="136">
        <v>0</v>
      </c>
      <c r="H22" s="136">
        <v>0</v>
      </c>
      <c r="I22" s="136">
        <f t="shared" si="2"/>
        <v>0</v>
      </c>
    </row>
    <row r="23" spans="1:13" s="25" customFormat="1" x14ac:dyDescent="0.25">
      <c r="A23" s="229" t="s">
        <v>233</v>
      </c>
      <c r="B23" s="230" t="s">
        <v>233</v>
      </c>
      <c r="C23" s="230" t="s">
        <v>233</v>
      </c>
      <c r="D23" s="231" t="s">
        <v>233</v>
      </c>
      <c r="E23" s="136">
        <v>0</v>
      </c>
      <c r="F23" s="136">
        <v>1255.55</v>
      </c>
      <c r="G23" s="136">
        <v>0</v>
      </c>
      <c r="H23" s="136">
        <v>0</v>
      </c>
      <c r="I23" s="136">
        <f t="shared" si="2"/>
        <v>0</v>
      </c>
    </row>
    <row r="24" spans="1:13" x14ac:dyDescent="0.25">
      <c r="A24" s="226" t="s">
        <v>234</v>
      </c>
      <c r="B24" s="227" t="s">
        <v>234</v>
      </c>
      <c r="C24" s="227" t="s">
        <v>234</v>
      </c>
      <c r="D24" s="228" t="s">
        <v>234</v>
      </c>
      <c r="E24" s="135">
        <f>E25+E26</f>
        <v>4730.72</v>
      </c>
      <c r="F24" s="135">
        <f t="shared" ref="F24:G24" si="4">F25+F26</f>
        <v>11187.27</v>
      </c>
      <c r="G24" s="135">
        <f t="shared" si="4"/>
        <v>6159.65</v>
      </c>
      <c r="H24" s="135">
        <f t="shared" si="1"/>
        <v>130.2053387222241</v>
      </c>
      <c r="I24" s="135">
        <f t="shared" si="2"/>
        <v>55.059455970938387</v>
      </c>
    </row>
    <row r="25" spans="1:13" s="25" customFormat="1" x14ac:dyDescent="0.25">
      <c r="A25" s="229" t="s">
        <v>235</v>
      </c>
      <c r="B25" s="230" t="s">
        <v>235</v>
      </c>
      <c r="C25" s="230" t="s">
        <v>235</v>
      </c>
      <c r="D25" s="231" t="s">
        <v>235</v>
      </c>
      <c r="E25" s="136">
        <v>4730.72</v>
      </c>
      <c r="F25" s="136">
        <v>8688.76</v>
      </c>
      <c r="G25" s="136">
        <v>6159.65</v>
      </c>
      <c r="H25" s="136">
        <f t="shared" si="1"/>
        <v>130.2053387222241</v>
      </c>
      <c r="I25" s="136">
        <f t="shared" si="2"/>
        <v>70.892164129288872</v>
      </c>
    </row>
    <row r="26" spans="1:13" s="25" customFormat="1" x14ac:dyDescent="0.25">
      <c r="A26" s="229" t="s">
        <v>236</v>
      </c>
      <c r="B26" s="230" t="s">
        <v>236</v>
      </c>
      <c r="C26" s="230" t="s">
        <v>236</v>
      </c>
      <c r="D26" s="231" t="s">
        <v>236</v>
      </c>
      <c r="E26" s="136">
        <v>0</v>
      </c>
      <c r="F26" s="136">
        <v>2498.5100000000002</v>
      </c>
      <c r="G26" s="136">
        <v>0</v>
      </c>
      <c r="H26" s="136">
        <v>0</v>
      </c>
      <c r="I26" s="136">
        <f t="shared" si="2"/>
        <v>0</v>
      </c>
    </row>
    <row r="27" spans="1:13" ht="18.75" customHeight="1" x14ac:dyDescent="0.25">
      <c r="A27" s="83"/>
      <c r="B27" s="83"/>
      <c r="C27" s="83"/>
      <c r="D27" s="83"/>
      <c r="E27" s="83"/>
      <c r="F27" s="83"/>
      <c r="G27" s="83"/>
      <c r="H27" s="83"/>
      <c r="I27" s="83"/>
      <c r="M27" t="s">
        <v>210</v>
      </c>
    </row>
    <row r="28" spans="1:13" hidden="1" x14ac:dyDescent="0.25">
      <c r="A28" s="83"/>
      <c r="B28" s="83"/>
      <c r="C28" s="83"/>
      <c r="D28" s="83"/>
      <c r="E28" s="83"/>
      <c r="F28" s="83"/>
      <c r="G28" s="83"/>
      <c r="H28" s="83"/>
      <c r="I28" s="83"/>
    </row>
    <row r="29" spans="1:13" hidden="1" x14ac:dyDescent="0.25">
      <c r="A29" s="83"/>
      <c r="B29" s="83"/>
      <c r="C29" s="83"/>
      <c r="D29" s="83"/>
      <c r="E29" s="83"/>
      <c r="F29" s="83"/>
      <c r="G29" s="83"/>
      <c r="H29" s="83"/>
      <c r="I29" s="83"/>
    </row>
    <row r="30" spans="1:13" hidden="1" x14ac:dyDescent="0.25">
      <c r="A30" s="83"/>
      <c r="B30" s="83"/>
      <c r="C30" s="83"/>
      <c r="D30" s="83"/>
      <c r="E30" s="83"/>
      <c r="F30" s="83"/>
      <c r="G30" s="83"/>
      <c r="H30" s="83"/>
      <c r="I30" s="83"/>
    </row>
    <row r="31" spans="1:13" ht="15.75" customHeight="1" x14ac:dyDescent="0.25">
      <c r="A31" s="83"/>
      <c r="B31" s="83"/>
      <c r="C31" s="83"/>
      <c r="D31" s="83"/>
      <c r="E31" s="83"/>
      <c r="F31" s="83"/>
      <c r="G31" s="83"/>
      <c r="H31" s="83"/>
      <c r="I31" s="83"/>
    </row>
    <row r="32" spans="1:13" ht="72" customHeight="1" x14ac:dyDescent="0.25">
      <c r="A32" s="83"/>
      <c r="B32" s="83"/>
      <c r="C32" s="83"/>
      <c r="D32" s="83"/>
      <c r="E32" s="83"/>
      <c r="F32" s="83"/>
      <c r="G32" s="83"/>
      <c r="H32" s="83"/>
      <c r="I32" s="83"/>
    </row>
    <row r="33" spans="1:9" ht="31.5" customHeight="1" x14ac:dyDescent="0.25">
      <c r="A33" s="216" t="s">
        <v>237</v>
      </c>
      <c r="B33" s="220"/>
      <c r="C33" s="220"/>
      <c r="D33" s="220"/>
      <c r="E33" s="220"/>
      <c r="F33" s="220"/>
      <c r="G33" s="220"/>
      <c r="H33" s="220"/>
      <c r="I33" s="220"/>
    </row>
    <row r="34" spans="1:9" ht="22.5" customHeight="1" x14ac:dyDescent="0.25">
      <c r="A34" s="84"/>
      <c r="B34" s="84"/>
      <c r="C34" s="84"/>
      <c r="D34" s="84"/>
      <c r="E34" s="84"/>
      <c r="F34" s="84"/>
      <c r="G34" s="84"/>
      <c r="H34" s="53"/>
      <c r="I34" s="53"/>
    </row>
    <row r="35" spans="1:9" ht="27.75" customHeight="1" x14ac:dyDescent="0.25">
      <c r="A35" s="213" t="s">
        <v>286</v>
      </c>
      <c r="B35" s="221"/>
      <c r="C35" s="221"/>
      <c r="D35" s="222"/>
      <c r="E35" s="55" t="s">
        <v>274</v>
      </c>
      <c r="F35" s="54" t="s">
        <v>275</v>
      </c>
      <c r="G35" s="54" t="s">
        <v>257</v>
      </c>
      <c r="H35" s="54" t="s">
        <v>277</v>
      </c>
      <c r="I35" s="54" t="s">
        <v>278</v>
      </c>
    </row>
    <row r="36" spans="1:9" s="165" customFormat="1" ht="13.5" customHeight="1" x14ac:dyDescent="0.2">
      <c r="A36" s="223">
        <v>1</v>
      </c>
      <c r="B36" s="224"/>
      <c r="C36" s="224"/>
      <c r="D36" s="225"/>
      <c r="E36" s="173">
        <v>2</v>
      </c>
      <c r="F36" s="174">
        <v>3</v>
      </c>
      <c r="G36" s="174">
        <v>4</v>
      </c>
      <c r="H36" s="174">
        <v>5</v>
      </c>
      <c r="I36" s="174">
        <v>6</v>
      </c>
    </row>
    <row r="37" spans="1:9" x14ac:dyDescent="0.25">
      <c r="A37" s="232" t="s">
        <v>2</v>
      </c>
      <c r="B37" s="233"/>
      <c r="C37" s="233"/>
      <c r="D37" s="234"/>
      <c r="E37" s="137">
        <f>E38+E40+E43+E46+E50</f>
        <v>1950420.3599999999</v>
      </c>
      <c r="F37" s="137">
        <f t="shared" ref="F37:G37" si="5">F38+F40+F43+F46+F50</f>
        <v>2560916.0100000002</v>
      </c>
      <c r="G37" s="137">
        <f t="shared" si="5"/>
        <v>2510860.04</v>
      </c>
      <c r="H37" s="137">
        <f>G37/E37*100</f>
        <v>128.73430217883904</v>
      </c>
      <c r="I37" s="137">
        <f>G37/F37*100</f>
        <v>98.045388064093515</v>
      </c>
    </row>
    <row r="38" spans="1:9" x14ac:dyDescent="0.25">
      <c r="A38" s="226" t="s">
        <v>217</v>
      </c>
      <c r="B38" s="227" t="s">
        <v>217</v>
      </c>
      <c r="C38" s="227" t="s">
        <v>217</v>
      </c>
      <c r="D38" s="228" t="s">
        <v>217</v>
      </c>
      <c r="E38" s="135">
        <f>E39</f>
        <v>163394.07</v>
      </c>
      <c r="F38" s="135">
        <f t="shared" ref="F38" si="6">F39</f>
        <v>256344.09</v>
      </c>
      <c r="G38" s="135">
        <f t="shared" ref="G38" si="7">G39</f>
        <v>256344.09</v>
      </c>
      <c r="H38" s="135">
        <f>G38/E38*100</f>
        <v>156.88702166486212</v>
      </c>
      <c r="I38" s="135">
        <f>G38/F38*100</f>
        <v>100</v>
      </c>
    </row>
    <row r="39" spans="1:9" s="25" customFormat="1" x14ac:dyDescent="0.25">
      <c r="A39" s="229" t="s">
        <v>225</v>
      </c>
      <c r="B39" s="230" t="s">
        <v>225</v>
      </c>
      <c r="C39" s="230" t="s">
        <v>225</v>
      </c>
      <c r="D39" s="231" t="s">
        <v>225</v>
      </c>
      <c r="E39" s="136">
        <v>163394.07</v>
      </c>
      <c r="F39" s="136">
        <v>256344.09</v>
      </c>
      <c r="G39" s="136">
        <v>256344.09</v>
      </c>
      <c r="H39" s="136">
        <f t="shared" ref="H39:H51" si="8">G39/E39*100</f>
        <v>156.88702166486212</v>
      </c>
      <c r="I39" s="136">
        <f t="shared" ref="I39:I52" si="9">G39/F39*100</f>
        <v>100</v>
      </c>
    </row>
    <row r="40" spans="1:9" x14ac:dyDescent="0.25">
      <c r="A40" s="226" t="s">
        <v>218</v>
      </c>
      <c r="B40" s="227" t="s">
        <v>218</v>
      </c>
      <c r="C40" s="227" t="s">
        <v>218</v>
      </c>
      <c r="D40" s="228" t="s">
        <v>218</v>
      </c>
      <c r="E40" s="135">
        <f>E41+E42</f>
        <v>325.64999999999998</v>
      </c>
      <c r="F40" s="135">
        <f>F41+F42</f>
        <v>10868.67</v>
      </c>
      <c r="G40" s="135">
        <f>G41+G42</f>
        <v>538</v>
      </c>
      <c r="H40" s="135">
        <f t="shared" si="8"/>
        <v>165.20804544756643</v>
      </c>
      <c r="I40" s="135">
        <f t="shared" si="9"/>
        <v>4.9500076826327417</v>
      </c>
    </row>
    <row r="41" spans="1:9" s="25" customFormat="1" x14ac:dyDescent="0.25">
      <c r="A41" s="229" t="s">
        <v>226</v>
      </c>
      <c r="B41" s="230" t="s">
        <v>226</v>
      </c>
      <c r="C41" s="230" t="s">
        <v>226</v>
      </c>
      <c r="D41" s="231" t="s">
        <v>226</v>
      </c>
      <c r="E41" s="136">
        <v>325.64999999999998</v>
      </c>
      <c r="F41" s="136">
        <v>10617.82</v>
      </c>
      <c r="G41" s="136">
        <v>538</v>
      </c>
      <c r="H41" s="136">
        <f t="shared" si="8"/>
        <v>165.20804544756643</v>
      </c>
      <c r="I41" s="136">
        <f t="shared" si="9"/>
        <v>5.0669534800929004</v>
      </c>
    </row>
    <row r="42" spans="1:9" s="25" customFormat="1" x14ac:dyDescent="0.25">
      <c r="A42" s="229" t="s">
        <v>227</v>
      </c>
      <c r="B42" s="230" t="s">
        <v>227</v>
      </c>
      <c r="C42" s="230" t="s">
        <v>227</v>
      </c>
      <c r="D42" s="231" t="s">
        <v>227</v>
      </c>
      <c r="E42" s="136">
        <v>0</v>
      </c>
      <c r="F42" s="136">
        <v>250.85</v>
      </c>
      <c r="G42" s="136">
        <v>0</v>
      </c>
      <c r="H42" s="136">
        <v>0</v>
      </c>
      <c r="I42" s="136">
        <f t="shared" si="9"/>
        <v>0</v>
      </c>
    </row>
    <row r="43" spans="1:9" x14ac:dyDescent="0.25">
      <c r="A43" s="226" t="s">
        <v>228</v>
      </c>
      <c r="B43" s="227" t="s">
        <v>228</v>
      </c>
      <c r="C43" s="227" t="s">
        <v>228</v>
      </c>
      <c r="D43" s="228" t="s">
        <v>228</v>
      </c>
      <c r="E43" s="135">
        <f>E44+E45</f>
        <v>95945.93</v>
      </c>
      <c r="F43" s="135">
        <f t="shared" ref="F43" si="10">F44+F45</f>
        <v>107327.23</v>
      </c>
      <c r="G43" s="135">
        <f t="shared" ref="G43" si="11">G44+G45</f>
        <v>135594.51999999999</v>
      </c>
      <c r="H43" s="135">
        <f t="shared" si="8"/>
        <v>141.32388940312529</v>
      </c>
      <c r="I43" s="135">
        <f t="shared" si="9"/>
        <v>126.33748210961933</v>
      </c>
    </row>
    <row r="44" spans="1:9" s="25" customFormat="1" x14ac:dyDescent="0.25">
      <c r="A44" s="229" t="s">
        <v>229</v>
      </c>
      <c r="B44" s="230" t="s">
        <v>229</v>
      </c>
      <c r="C44" s="230" t="s">
        <v>229</v>
      </c>
      <c r="D44" s="231" t="s">
        <v>229</v>
      </c>
      <c r="E44" s="136">
        <v>37645.339999999997</v>
      </c>
      <c r="F44" s="136">
        <v>107327.23</v>
      </c>
      <c r="G44" s="136">
        <v>135594.51999999999</v>
      </c>
      <c r="H44" s="136">
        <f t="shared" si="8"/>
        <v>360.1893886467754</v>
      </c>
      <c r="I44" s="136">
        <f t="shared" si="9"/>
        <v>126.33748210961933</v>
      </c>
    </row>
    <row r="45" spans="1:9" s="25" customFormat="1" x14ac:dyDescent="0.25">
      <c r="A45" s="229" t="s">
        <v>230</v>
      </c>
      <c r="B45" s="230" t="s">
        <v>230</v>
      </c>
      <c r="C45" s="230" t="s">
        <v>230</v>
      </c>
      <c r="D45" s="231" t="s">
        <v>230</v>
      </c>
      <c r="E45" s="136">
        <v>58300.59</v>
      </c>
      <c r="F45" s="136">
        <v>0</v>
      </c>
      <c r="G45" s="136">
        <v>0</v>
      </c>
      <c r="H45" s="136">
        <f t="shared" si="8"/>
        <v>0</v>
      </c>
      <c r="I45" s="136">
        <v>0</v>
      </c>
    </row>
    <row r="46" spans="1:9" x14ac:dyDescent="0.25">
      <c r="A46" s="226" t="s">
        <v>231</v>
      </c>
      <c r="B46" s="227" t="s">
        <v>231</v>
      </c>
      <c r="C46" s="227" t="s">
        <v>231</v>
      </c>
      <c r="D46" s="228" t="s">
        <v>231</v>
      </c>
      <c r="E46" s="135">
        <f>E47+E49</f>
        <v>1688325.04</v>
      </c>
      <c r="F46" s="135">
        <f>F47+F48+F49</f>
        <v>2175188.75</v>
      </c>
      <c r="G46" s="135">
        <f>G47+G48+G49</f>
        <v>2110962.98</v>
      </c>
      <c r="H46" s="135">
        <f t="shared" si="8"/>
        <v>125.03297232386011</v>
      </c>
      <c r="I46" s="135">
        <f t="shared" si="9"/>
        <v>97.047347270438024</v>
      </c>
    </row>
    <row r="47" spans="1:9" s="25" customFormat="1" x14ac:dyDescent="0.25">
      <c r="A47" s="229" t="s">
        <v>232</v>
      </c>
      <c r="B47" s="230" t="s">
        <v>232</v>
      </c>
      <c r="C47" s="230" t="s">
        <v>232</v>
      </c>
      <c r="D47" s="231" t="s">
        <v>232</v>
      </c>
      <c r="E47" s="136">
        <v>1688325.04</v>
      </c>
      <c r="F47" s="136">
        <v>2140933.2000000002</v>
      </c>
      <c r="G47" s="136">
        <v>2110962.98</v>
      </c>
      <c r="H47" s="136">
        <f t="shared" si="8"/>
        <v>125.03297232386011</v>
      </c>
      <c r="I47" s="136">
        <f t="shared" si="9"/>
        <v>98.600132876635286</v>
      </c>
    </row>
    <row r="48" spans="1:9" s="25" customFormat="1" x14ac:dyDescent="0.25">
      <c r="A48" s="229" t="s">
        <v>289</v>
      </c>
      <c r="B48" s="204"/>
      <c r="C48" s="204"/>
      <c r="D48" s="205"/>
      <c r="E48" s="136">
        <v>0</v>
      </c>
      <c r="F48" s="136">
        <v>33000</v>
      </c>
      <c r="G48" s="136">
        <v>0</v>
      </c>
      <c r="H48" s="136">
        <v>0</v>
      </c>
      <c r="I48" s="136">
        <f t="shared" si="9"/>
        <v>0</v>
      </c>
    </row>
    <row r="49" spans="1:9" s="25" customFormat="1" x14ac:dyDescent="0.25">
      <c r="A49" s="229" t="s">
        <v>233</v>
      </c>
      <c r="B49" s="230" t="s">
        <v>233</v>
      </c>
      <c r="C49" s="230" t="s">
        <v>233</v>
      </c>
      <c r="D49" s="231" t="s">
        <v>233</v>
      </c>
      <c r="E49" s="136">
        <v>0</v>
      </c>
      <c r="F49" s="136">
        <v>1255.55</v>
      </c>
      <c r="G49" s="136">
        <v>0</v>
      </c>
      <c r="H49" s="136">
        <v>0</v>
      </c>
      <c r="I49" s="136">
        <f t="shared" si="9"/>
        <v>0</v>
      </c>
    </row>
    <row r="50" spans="1:9" x14ac:dyDescent="0.25">
      <c r="A50" s="226" t="s">
        <v>234</v>
      </c>
      <c r="B50" s="227" t="s">
        <v>234</v>
      </c>
      <c r="C50" s="227" t="s">
        <v>234</v>
      </c>
      <c r="D50" s="228" t="s">
        <v>234</v>
      </c>
      <c r="E50" s="135">
        <f>E51+E52</f>
        <v>2429.67</v>
      </c>
      <c r="F50" s="135">
        <f t="shared" ref="F50" si="12">F51+F52</f>
        <v>11187.27</v>
      </c>
      <c r="G50" s="135">
        <f t="shared" ref="G50" si="13">G51+G52</f>
        <v>7420.45</v>
      </c>
      <c r="H50" s="135">
        <f t="shared" si="8"/>
        <v>305.40978816053206</v>
      </c>
      <c r="I50" s="135">
        <f t="shared" si="9"/>
        <v>66.329408336439542</v>
      </c>
    </row>
    <row r="51" spans="1:9" s="25" customFormat="1" x14ac:dyDescent="0.25">
      <c r="A51" s="229" t="s">
        <v>235</v>
      </c>
      <c r="B51" s="230" t="s">
        <v>235</v>
      </c>
      <c r="C51" s="230" t="s">
        <v>235</v>
      </c>
      <c r="D51" s="231" t="s">
        <v>235</v>
      </c>
      <c r="E51" s="136">
        <v>2429.67</v>
      </c>
      <c r="F51" s="136">
        <v>8688.76</v>
      </c>
      <c r="G51" s="136">
        <v>7420.45</v>
      </c>
      <c r="H51" s="136">
        <f t="shared" si="8"/>
        <v>305.40978816053206</v>
      </c>
      <c r="I51" s="136">
        <f t="shared" si="9"/>
        <v>85.402865311045531</v>
      </c>
    </row>
    <row r="52" spans="1:9" s="25" customFormat="1" x14ac:dyDescent="0.25">
      <c r="A52" s="229" t="s">
        <v>236</v>
      </c>
      <c r="B52" s="230" t="s">
        <v>236</v>
      </c>
      <c r="C52" s="230" t="s">
        <v>236</v>
      </c>
      <c r="D52" s="231" t="s">
        <v>236</v>
      </c>
      <c r="E52" s="136">
        <v>0</v>
      </c>
      <c r="F52" s="136">
        <v>2498.5100000000002</v>
      </c>
      <c r="G52" s="136">
        <v>0</v>
      </c>
      <c r="H52" s="136">
        <v>0</v>
      </c>
      <c r="I52" s="135">
        <f t="shared" si="9"/>
        <v>0</v>
      </c>
    </row>
  </sheetData>
  <sheetProtection algorithmName="SHA-512" hashValue="1u8K3/1+ZasRGhxXemjdcfHLHQtnV77o/aENyTxQ3xh5mAGTbtN3fUFg1cCOdSjv++7Nex1tCcYaxI7aHiIo0w==" saltValue="z4lKdaqMBToyXZHzpV0lSw==" spinCount="100000" sheet="1" objects="1" scenarios="1"/>
  <mergeCells count="41">
    <mergeCell ref="A1:I1"/>
    <mergeCell ref="A9:D9"/>
    <mergeCell ref="A11:D11"/>
    <mergeCell ref="A12:D12"/>
    <mergeCell ref="A13:D13"/>
    <mergeCell ref="A7:I7"/>
    <mergeCell ref="A3:I3"/>
    <mergeCell ref="A5:I5"/>
    <mergeCell ref="A17:D17"/>
    <mergeCell ref="A18:D18"/>
    <mergeCell ref="A19:D19"/>
    <mergeCell ref="A26:D26"/>
    <mergeCell ref="A10:D10"/>
    <mergeCell ref="A22:D22"/>
    <mergeCell ref="A14:D14"/>
    <mergeCell ref="A15:D15"/>
    <mergeCell ref="A16:D16"/>
    <mergeCell ref="A50:D50"/>
    <mergeCell ref="A51:D51"/>
    <mergeCell ref="A52:D52"/>
    <mergeCell ref="A43:D43"/>
    <mergeCell ref="A44:D44"/>
    <mergeCell ref="A45:D45"/>
    <mergeCell ref="A46:D46"/>
    <mergeCell ref="A47:D47"/>
    <mergeCell ref="A37:D37"/>
    <mergeCell ref="A48:D48"/>
    <mergeCell ref="A49:D49"/>
    <mergeCell ref="A38:D38"/>
    <mergeCell ref="A39:D39"/>
    <mergeCell ref="A40:D40"/>
    <mergeCell ref="A41:D41"/>
    <mergeCell ref="A42:D42"/>
    <mergeCell ref="A35:D35"/>
    <mergeCell ref="A36:D36"/>
    <mergeCell ref="A20:D20"/>
    <mergeCell ref="A21:D21"/>
    <mergeCell ref="A23:D23"/>
    <mergeCell ref="A24:D24"/>
    <mergeCell ref="A25:D25"/>
    <mergeCell ref="A33:I33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3"/>
  <sheetViews>
    <sheetView workbookViewId="0">
      <selection activeCell="M14" sqref="M14"/>
    </sheetView>
  </sheetViews>
  <sheetFormatPr defaultRowHeight="15" x14ac:dyDescent="0.25"/>
  <cols>
    <col min="1" max="1" width="46.85546875" customWidth="1"/>
    <col min="2" max="6" width="18.7109375" customWidth="1"/>
  </cols>
  <sheetData>
    <row r="1" spans="1:10" ht="42" customHeight="1" x14ac:dyDescent="0.25">
      <c r="A1" s="183" t="s">
        <v>255</v>
      </c>
      <c r="B1" s="215"/>
      <c r="C1" s="215"/>
      <c r="D1" s="215"/>
      <c r="E1" s="215"/>
      <c r="F1" s="215"/>
      <c r="G1" s="143"/>
      <c r="H1" s="143"/>
      <c r="I1" s="143"/>
      <c r="J1" s="143"/>
    </row>
    <row r="2" spans="1:10" ht="18" customHeight="1" x14ac:dyDescent="0.25">
      <c r="A2" s="19"/>
      <c r="B2" s="19"/>
      <c r="C2" s="19"/>
      <c r="D2" s="19"/>
      <c r="E2" s="19"/>
      <c r="F2" s="19"/>
      <c r="G2" s="125"/>
      <c r="H2" s="125"/>
      <c r="I2" s="125"/>
      <c r="J2" s="125"/>
    </row>
    <row r="3" spans="1:10" ht="15.75" x14ac:dyDescent="0.25">
      <c r="A3" s="183" t="s">
        <v>17</v>
      </c>
      <c r="B3" s="183"/>
      <c r="C3" s="183"/>
      <c r="D3" s="183"/>
      <c r="E3" s="184"/>
      <c r="F3" s="184"/>
      <c r="G3" s="125"/>
      <c r="H3" s="125"/>
      <c r="I3" s="125"/>
      <c r="J3" s="125"/>
    </row>
    <row r="4" spans="1:10" ht="18" x14ac:dyDescent="0.25">
      <c r="A4" s="19"/>
      <c r="B4" s="19"/>
      <c r="C4" s="19"/>
      <c r="D4" s="19"/>
      <c r="E4" s="124"/>
      <c r="F4" s="124"/>
      <c r="G4" s="125"/>
      <c r="H4" s="125"/>
      <c r="I4" s="125"/>
      <c r="J4" s="125"/>
    </row>
    <row r="5" spans="1:10" ht="18" customHeight="1" x14ac:dyDescent="0.25">
      <c r="A5" s="183" t="s">
        <v>7</v>
      </c>
      <c r="B5" s="193"/>
      <c r="C5" s="193"/>
      <c r="D5" s="193"/>
      <c r="E5" s="193"/>
      <c r="F5" s="193"/>
      <c r="G5" s="125"/>
      <c r="H5" s="125"/>
      <c r="I5" s="125"/>
      <c r="J5" s="125"/>
    </row>
    <row r="6" spans="1:10" ht="18" x14ac:dyDescent="0.25">
      <c r="A6" s="19"/>
      <c r="B6" s="19"/>
      <c r="C6" s="19"/>
      <c r="D6" s="19"/>
      <c r="E6" s="124"/>
      <c r="F6" s="124"/>
      <c r="G6" s="125"/>
      <c r="H6" s="125"/>
      <c r="I6" s="125"/>
      <c r="J6" s="125"/>
    </row>
    <row r="7" spans="1:10" ht="15.75" x14ac:dyDescent="0.25">
      <c r="A7" s="183" t="s">
        <v>12</v>
      </c>
      <c r="B7" s="235"/>
      <c r="C7" s="235"/>
      <c r="D7" s="235"/>
      <c r="E7" s="235"/>
      <c r="F7" s="235"/>
      <c r="G7" s="125"/>
      <c r="H7" s="125"/>
      <c r="I7" s="125"/>
      <c r="J7" s="125"/>
    </row>
    <row r="8" spans="1:10" ht="18" x14ac:dyDescent="0.25">
      <c r="A8" s="19"/>
      <c r="B8" s="19"/>
      <c r="C8" s="19"/>
      <c r="D8" s="19"/>
      <c r="E8" s="5"/>
      <c r="F8" s="5"/>
    </row>
    <row r="9" spans="1:10" ht="15" customHeight="1" x14ac:dyDescent="0.25">
      <c r="A9" s="15" t="s">
        <v>286</v>
      </c>
      <c r="B9" s="14" t="s">
        <v>274</v>
      </c>
      <c r="C9" s="15" t="s">
        <v>212</v>
      </c>
      <c r="D9" s="14" t="s">
        <v>257</v>
      </c>
      <c r="E9" s="15" t="s">
        <v>277</v>
      </c>
      <c r="F9" s="15" t="s">
        <v>278</v>
      </c>
    </row>
    <row r="10" spans="1:10" s="165" customFormat="1" ht="11.25" customHeight="1" x14ac:dyDescent="0.2">
      <c r="A10" s="170">
        <v>1</v>
      </c>
      <c r="B10" s="171">
        <v>2</v>
      </c>
      <c r="C10" s="171">
        <v>3</v>
      </c>
      <c r="D10" s="171">
        <v>4</v>
      </c>
      <c r="E10" s="171">
        <v>5</v>
      </c>
      <c r="F10" s="171">
        <v>6</v>
      </c>
    </row>
    <row r="11" spans="1:10" s="27" customFormat="1" ht="15.75" customHeight="1" x14ac:dyDescent="0.25">
      <c r="A11" s="106" t="s">
        <v>13</v>
      </c>
      <c r="B11" s="108">
        <f>B12+B15</f>
        <v>1950420.3599999999</v>
      </c>
      <c r="C11" s="108">
        <f t="shared" ref="C11" si="0">C12+C15</f>
        <v>2560916.0100000002</v>
      </c>
      <c r="D11" s="108">
        <f t="shared" ref="D11" si="1">D12+D15</f>
        <v>2510860.0399999996</v>
      </c>
      <c r="E11" s="108">
        <f>D11/B11*100</f>
        <v>128.73430217883902</v>
      </c>
      <c r="F11" s="108">
        <f>D11/C11*100</f>
        <v>98.045388064093501</v>
      </c>
    </row>
    <row r="12" spans="1:10" s="27" customFormat="1" ht="15.75" customHeight="1" x14ac:dyDescent="0.25">
      <c r="A12" s="105" t="s">
        <v>194</v>
      </c>
      <c r="B12" s="107">
        <f>B13</f>
        <v>5622.99</v>
      </c>
      <c r="C12" s="107">
        <v>6119.6</v>
      </c>
      <c r="D12" s="107">
        <f t="shared" ref="C12:D13" si="2">D13</f>
        <v>6119.6</v>
      </c>
      <c r="E12" s="107">
        <f>D12/B12*100</f>
        <v>108.83177811093387</v>
      </c>
      <c r="F12" s="107">
        <f>D12/C12*100</f>
        <v>100</v>
      </c>
    </row>
    <row r="13" spans="1:10" s="27" customFormat="1" x14ac:dyDescent="0.25">
      <c r="A13" s="104" t="s">
        <v>195</v>
      </c>
      <c r="B13" s="24">
        <f>B14</f>
        <v>5622.99</v>
      </c>
      <c r="C13" s="24">
        <f t="shared" si="2"/>
        <v>0</v>
      </c>
      <c r="D13" s="24">
        <f t="shared" si="2"/>
        <v>6119.6</v>
      </c>
      <c r="E13" s="24"/>
      <c r="F13" s="24"/>
    </row>
    <row r="14" spans="1:10" x14ac:dyDescent="0.25">
      <c r="A14" s="12" t="s">
        <v>196</v>
      </c>
      <c r="B14" s="26">
        <v>5622.99</v>
      </c>
      <c r="C14" s="26">
        <v>0</v>
      </c>
      <c r="D14" s="26">
        <v>6119.6</v>
      </c>
      <c r="E14" s="26"/>
      <c r="F14" s="26"/>
    </row>
    <row r="15" spans="1:10" s="27" customFormat="1" ht="15.75" customHeight="1" x14ac:dyDescent="0.25">
      <c r="A15" s="105" t="s">
        <v>193</v>
      </c>
      <c r="B15" s="107">
        <f>B16+B18+B20+B22</f>
        <v>1944797.3699999999</v>
      </c>
      <c r="C15" s="107">
        <v>2554796.41</v>
      </c>
      <c r="D15" s="107">
        <f t="shared" ref="D15" si="3">D16+D18+D20+D22</f>
        <v>2504740.4399999995</v>
      </c>
      <c r="E15" s="107">
        <f>D15/B15*100</f>
        <v>128.79184631970168</v>
      </c>
      <c r="F15" s="107">
        <f>D15/C15*100</f>
        <v>98.040706108554431</v>
      </c>
    </row>
    <row r="16" spans="1:10" s="27" customFormat="1" x14ac:dyDescent="0.25">
      <c r="A16" s="104" t="s">
        <v>192</v>
      </c>
      <c r="B16" s="24">
        <f>B17</f>
        <v>1886324.41</v>
      </c>
      <c r="C16" s="24">
        <f t="shared" ref="C16:D16" si="4">C17</f>
        <v>0</v>
      </c>
      <c r="D16" s="24">
        <f t="shared" si="4"/>
        <v>2349057.5699999998</v>
      </c>
      <c r="E16" s="24"/>
      <c r="F16" s="24"/>
    </row>
    <row r="17" spans="1:6" x14ac:dyDescent="0.25">
      <c r="A17" s="12" t="s">
        <v>191</v>
      </c>
      <c r="B17" s="26">
        <v>1886324.41</v>
      </c>
      <c r="C17" s="26">
        <v>0</v>
      </c>
      <c r="D17" s="26">
        <v>2349057.5699999998</v>
      </c>
      <c r="E17" s="26"/>
      <c r="F17" s="26"/>
    </row>
    <row r="18" spans="1:6" s="27" customFormat="1" x14ac:dyDescent="0.25">
      <c r="A18" s="9" t="s">
        <v>190</v>
      </c>
      <c r="B18" s="24">
        <f>B19</f>
        <v>9556.8799999999992</v>
      </c>
      <c r="C18" s="24">
        <f t="shared" ref="C18:D18" si="5">C19</f>
        <v>0</v>
      </c>
      <c r="D18" s="24">
        <f t="shared" si="5"/>
        <v>96450.32</v>
      </c>
      <c r="E18" s="24"/>
      <c r="F18" s="24"/>
    </row>
    <row r="19" spans="1:6" x14ac:dyDescent="0.25">
      <c r="A19" s="12" t="s">
        <v>197</v>
      </c>
      <c r="B19" s="26">
        <v>9556.8799999999992</v>
      </c>
      <c r="C19" s="26">
        <v>0</v>
      </c>
      <c r="D19" s="26">
        <v>96450.32</v>
      </c>
      <c r="E19" s="26"/>
      <c r="F19" s="26"/>
    </row>
    <row r="20" spans="1:6" s="27" customFormat="1" x14ac:dyDescent="0.25">
      <c r="A20" s="10" t="s">
        <v>198</v>
      </c>
      <c r="B20" s="24">
        <f>B21</f>
        <v>593</v>
      </c>
      <c r="C20" s="24">
        <f t="shared" ref="C20:D20" si="6">C21</f>
        <v>0</v>
      </c>
      <c r="D20" s="24">
        <f t="shared" si="6"/>
        <v>593</v>
      </c>
      <c r="E20" s="24"/>
      <c r="F20" s="24"/>
    </row>
    <row r="21" spans="1:6" x14ac:dyDescent="0.25">
      <c r="A21" s="12" t="s">
        <v>199</v>
      </c>
      <c r="B21" s="26">
        <v>593</v>
      </c>
      <c r="C21" s="26">
        <v>0</v>
      </c>
      <c r="D21" s="26">
        <v>593</v>
      </c>
      <c r="E21" s="26"/>
      <c r="F21" s="26"/>
    </row>
    <row r="22" spans="1:6" s="27" customFormat="1" x14ac:dyDescent="0.25">
      <c r="A22" s="10" t="s">
        <v>200</v>
      </c>
      <c r="B22" s="24">
        <f>B23</f>
        <v>48323.08</v>
      </c>
      <c r="C22" s="24">
        <f t="shared" ref="C22:D22" si="7">C23</f>
        <v>0</v>
      </c>
      <c r="D22" s="24">
        <f t="shared" si="7"/>
        <v>58639.55</v>
      </c>
      <c r="E22" s="24"/>
      <c r="F22" s="24"/>
    </row>
    <row r="23" spans="1:6" x14ac:dyDescent="0.25">
      <c r="A23" s="12" t="s">
        <v>201</v>
      </c>
      <c r="B23" s="26">
        <v>48323.08</v>
      </c>
      <c r="C23" s="26">
        <v>0</v>
      </c>
      <c r="D23" s="26">
        <v>58639.55</v>
      </c>
      <c r="E23" s="26"/>
      <c r="F23" s="26"/>
    </row>
  </sheetData>
  <sheetProtection algorithmName="SHA-512" hashValue="rayiOXwygPVoiTCdi4uvZKizbKfb7x3r2VBr6RJ8hoGQ1E59nPzAGRAEUTy73hyX+pBn5uFv+lS6SSgTUInhIg==" saltValue="hjzoyT5YQIsBhsBGP2iWOQ==" spinCount="100000" sheet="1" objects="1" scenarios="1"/>
  <mergeCells count="4">
    <mergeCell ref="A3:F3"/>
    <mergeCell ref="A5:F5"/>
    <mergeCell ref="A7:F7"/>
    <mergeCell ref="A1:F1"/>
  </mergeCells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5"/>
  <sheetViews>
    <sheetView workbookViewId="0">
      <selection activeCell="M16" sqref="M16"/>
    </sheetView>
  </sheetViews>
  <sheetFormatPr defaultRowHeight="15" x14ac:dyDescent="0.25"/>
  <cols>
    <col min="1" max="1" width="8.42578125" customWidth="1"/>
    <col min="2" max="2" width="12.5703125" hidden="1" customWidth="1"/>
    <col min="3" max="3" width="44.42578125" customWidth="1"/>
    <col min="4" max="8" width="22.7109375" customWidth="1"/>
  </cols>
  <sheetData>
    <row r="1" spans="1:11" ht="42" customHeight="1" x14ac:dyDescent="0.25">
      <c r="A1" s="183" t="s">
        <v>256</v>
      </c>
      <c r="B1" s="215"/>
      <c r="C1" s="215"/>
      <c r="D1" s="215"/>
      <c r="E1" s="215"/>
      <c r="F1" s="215"/>
      <c r="G1" s="215"/>
      <c r="H1" s="215"/>
      <c r="I1" s="132"/>
      <c r="J1" s="132"/>
      <c r="K1" s="132"/>
    </row>
    <row r="2" spans="1:11" ht="18" customHeight="1" x14ac:dyDescent="0.25">
      <c r="A2" s="19"/>
      <c r="B2" s="19"/>
      <c r="C2" s="19"/>
      <c r="D2" s="19"/>
      <c r="E2" s="19"/>
      <c r="F2" s="19"/>
      <c r="G2" s="19"/>
      <c r="H2" s="19"/>
    </row>
    <row r="3" spans="1:11" ht="15.75" x14ac:dyDescent="0.25">
      <c r="A3" s="183" t="s">
        <v>17</v>
      </c>
      <c r="B3" s="183"/>
      <c r="C3" s="183"/>
      <c r="D3" s="183"/>
      <c r="E3" s="183"/>
      <c r="F3" s="183"/>
      <c r="G3" s="242"/>
      <c r="H3" s="242"/>
    </row>
    <row r="4" spans="1:11" ht="18" x14ac:dyDescent="0.25">
      <c r="A4" s="19"/>
      <c r="B4" s="19"/>
      <c r="C4" s="19"/>
      <c r="D4" s="19"/>
      <c r="E4" s="19"/>
      <c r="F4" s="19"/>
      <c r="G4" s="5"/>
      <c r="H4" s="5"/>
    </row>
    <row r="5" spans="1:11" ht="18" customHeight="1" x14ac:dyDescent="0.25">
      <c r="A5" s="183" t="s">
        <v>213</v>
      </c>
      <c r="B5" s="194"/>
      <c r="C5" s="194"/>
      <c r="D5" s="194"/>
      <c r="E5" s="194"/>
      <c r="F5" s="194"/>
      <c r="G5" s="194"/>
      <c r="H5" s="194"/>
    </row>
    <row r="6" spans="1:11" ht="18" x14ac:dyDescent="0.25">
      <c r="A6" s="19"/>
      <c r="B6" s="19"/>
      <c r="C6" s="19"/>
      <c r="D6" s="19"/>
      <c r="E6" s="19"/>
      <c r="F6" s="19"/>
      <c r="G6" s="5"/>
      <c r="H6" s="5"/>
    </row>
    <row r="7" spans="1:11" ht="26.25" customHeight="1" x14ac:dyDescent="0.25">
      <c r="A7" s="245" t="s">
        <v>285</v>
      </c>
      <c r="B7" s="239"/>
      <c r="C7" s="15" t="s">
        <v>286</v>
      </c>
      <c r="D7" s="14" t="s">
        <v>274</v>
      </c>
      <c r="E7" s="15" t="s">
        <v>275</v>
      </c>
      <c r="F7" s="14" t="s">
        <v>257</v>
      </c>
      <c r="G7" s="15" t="s">
        <v>279</v>
      </c>
      <c r="H7" s="15" t="s">
        <v>276</v>
      </c>
    </row>
    <row r="8" spans="1:11" s="165" customFormat="1" ht="11.25" x14ac:dyDescent="0.2">
      <c r="A8" s="243">
        <v>1</v>
      </c>
      <c r="B8" s="244"/>
      <c r="C8" s="164">
        <v>2</v>
      </c>
      <c r="D8" s="164">
        <v>3</v>
      </c>
      <c r="E8" s="164">
        <v>4</v>
      </c>
      <c r="F8" s="164">
        <v>5</v>
      </c>
      <c r="G8" s="164">
        <v>6</v>
      </c>
      <c r="H8" s="164">
        <v>7</v>
      </c>
    </row>
    <row r="9" spans="1:11" s="133" customFormat="1" x14ac:dyDescent="0.25">
      <c r="A9" s="238"/>
      <c r="B9" s="239"/>
      <c r="C9" s="172" t="s">
        <v>215</v>
      </c>
      <c r="D9" s="166">
        <v>0</v>
      </c>
      <c r="E9" s="166">
        <v>0</v>
      </c>
      <c r="F9" s="166">
        <v>0</v>
      </c>
      <c r="G9" s="166">
        <v>0</v>
      </c>
      <c r="H9" s="166">
        <v>0</v>
      </c>
    </row>
    <row r="10" spans="1:11" x14ac:dyDescent="0.25">
      <c r="A10" s="240">
        <v>8</v>
      </c>
      <c r="B10" s="205"/>
      <c r="C10" s="9" t="s">
        <v>14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</row>
    <row r="11" spans="1:11" x14ac:dyDescent="0.25">
      <c r="A11" s="240">
        <v>84</v>
      </c>
      <c r="B11" s="205"/>
      <c r="C11" s="11" t="s">
        <v>19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</row>
    <row r="12" spans="1:11" x14ac:dyDescent="0.25">
      <c r="A12" s="241"/>
      <c r="B12" s="237"/>
      <c r="C12" s="13"/>
      <c r="D12" s="26"/>
      <c r="E12" s="26"/>
      <c r="F12" s="26"/>
      <c r="G12" s="26"/>
      <c r="H12" s="26"/>
    </row>
    <row r="13" spans="1:11" x14ac:dyDescent="0.25">
      <c r="A13" s="241"/>
      <c r="B13" s="237"/>
      <c r="C13" s="104" t="s">
        <v>216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</row>
    <row r="14" spans="1:11" x14ac:dyDescent="0.25">
      <c r="A14" s="236">
        <v>5</v>
      </c>
      <c r="B14" s="237"/>
      <c r="C14" s="20" t="s">
        <v>15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</row>
    <row r="15" spans="1:11" x14ac:dyDescent="0.25">
      <c r="A15" s="229">
        <v>54</v>
      </c>
      <c r="B15" s="205"/>
      <c r="C15" s="21" t="s">
        <v>20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</row>
  </sheetData>
  <sheetProtection algorithmName="SHA-512" hashValue="oK2p5ptiq4bsoNXVOYlXUgr8aRZ1cRDkn5H/3tN3buyw5WoTj9iUNLAP/vIehvIkQ2nKtbFxBNduqX+1xqK9Rw==" saltValue="E3LPR3/lNPEa1CURfziHng==" spinCount="100000" sheet="1" objects="1" scenarios="1"/>
  <mergeCells count="12">
    <mergeCell ref="A1:H1"/>
    <mergeCell ref="A3:H3"/>
    <mergeCell ref="A5:H5"/>
    <mergeCell ref="A8:B8"/>
    <mergeCell ref="A7:B7"/>
    <mergeCell ref="A14:B14"/>
    <mergeCell ref="A15:B15"/>
    <mergeCell ref="A9:B9"/>
    <mergeCell ref="A10:B10"/>
    <mergeCell ref="A11:B11"/>
    <mergeCell ref="A12:B12"/>
    <mergeCell ref="A13:B13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7"/>
  <sheetViews>
    <sheetView workbookViewId="0">
      <selection activeCell="K23" sqref="K23"/>
    </sheetView>
  </sheetViews>
  <sheetFormatPr defaultRowHeight="15" x14ac:dyDescent="0.25"/>
  <cols>
    <col min="1" max="1" width="7.42578125" bestFit="1" customWidth="1"/>
    <col min="2" max="2" width="0.28515625" customWidth="1"/>
    <col min="3" max="3" width="0.7109375" hidden="1" customWidth="1"/>
    <col min="4" max="4" width="7.42578125" bestFit="1" customWidth="1"/>
    <col min="5" max="5" width="8.42578125" bestFit="1" customWidth="1"/>
    <col min="6" max="6" width="16.85546875" customWidth="1"/>
    <col min="7" max="11" width="22.7109375" customWidth="1"/>
  </cols>
  <sheetData>
    <row r="1" spans="1:14" ht="42" customHeight="1" x14ac:dyDescent="0.25">
      <c r="A1" s="183" t="s">
        <v>256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143"/>
      <c r="M1" s="143"/>
      <c r="N1" s="128"/>
    </row>
    <row r="2" spans="1:14" ht="18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4" ht="15.75" x14ac:dyDescent="0.25">
      <c r="A3" s="183" t="s">
        <v>17</v>
      </c>
      <c r="B3" s="183"/>
      <c r="C3" s="183"/>
      <c r="D3" s="183"/>
      <c r="E3" s="183"/>
      <c r="F3" s="183"/>
      <c r="G3" s="183"/>
      <c r="H3" s="183"/>
      <c r="I3" s="183"/>
      <c r="J3" s="242"/>
      <c r="K3" s="242"/>
    </row>
    <row r="4" spans="1:14" ht="18" x14ac:dyDescent="0.25">
      <c r="A4" s="19"/>
      <c r="B4" s="19"/>
      <c r="C4" s="19"/>
      <c r="D4" s="19"/>
      <c r="E4" s="19"/>
      <c r="F4" s="19"/>
      <c r="G4" s="19"/>
      <c r="H4" s="19"/>
      <c r="I4" s="19"/>
      <c r="J4" s="5"/>
      <c r="K4" s="5"/>
    </row>
    <row r="5" spans="1:14" ht="18" customHeight="1" x14ac:dyDescent="0.25">
      <c r="A5" s="183" t="s">
        <v>214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4" ht="18" x14ac:dyDescent="0.25">
      <c r="A6" s="19"/>
      <c r="B6" s="19"/>
      <c r="C6" s="19"/>
      <c r="D6" s="19"/>
      <c r="E6" s="19"/>
      <c r="F6" s="19"/>
      <c r="G6" s="19"/>
      <c r="H6" s="19"/>
      <c r="I6" s="19"/>
      <c r="J6" s="5"/>
      <c r="K6" s="5"/>
    </row>
    <row r="7" spans="1:14" ht="26.25" customHeight="1" x14ac:dyDescent="0.25">
      <c r="A7" s="248" t="s">
        <v>280</v>
      </c>
      <c r="B7" s="249"/>
      <c r="C7" s="214"/>
      <c r="D7" s="248" t="s">
        <v>286</v>
      </c>
      <c r="E7" s="249"/>
      <c r="F7" s="214"/>
      <c r="G7" s="14" t="s">
        <v>274</v>
      </c>
      <c r="H7" s="15" t="s">
        <v>275</v>
      </c>
      <c r="I7" s="14" t="s">
        <v>257</v>
      </c>
      <c r="J7" s="15" t="s">
        <v>279</v>
      </c>
      <c r="K7" s="15" t="s">
        <v>276</v>
      </c>
    </row>
    <row r="8" spans="1:14" s="165" customFormat="1" ht="11.25" x14ac:dyDescent="0.2">
      <c r="A8" s="243">
        <v>1</v>
      </c>
      <c r="B8" s="251"/>
      <c r="C8" s="244"/>
      <c r="D8" s="243">
        <v>2</v>
      </c>
      <c r="E8" s="251"/>
      <c r="F8" s="244"/>
      <c r="G8" s="164">
        <v>3</v>
      </c>
      <c r="H8" s="164">
        <v>4</v>
      </c>
      <c r="I8" s="164">
        <v>5</v>
      </c>
      <c r="J8" s="164">
        <v>6</v>
      </c>
      <c r="K8" s="164">
        <v>7</v>
      </c>
    </row>
    <row r="9" spans="1:14" s="133" customFormat="1" ht="15" customHeight="1" x14ac:dyDescent="0.25">
      <c r="A9" s="250"/>
      <c r="B9" s="246"/>
      <c r="C9" s="247"/>
      <c r="D9" s="250" t="s">
        <v>215</v>
      </c>
      <c r="E9" s="246"/>
      <c r="F9" s="247"/>
      <c r="G9" s="166">
        <v>0</v>
      </c>
      <c r="H9" s="166">
        <v>0</v>
      </c>
      <c r="I9" s="166">
        <v>0</v>
      </c>
      <c r="J9" s="166">
        <v>0</v>
      </c>
      <c r="K9" s="166">
        <v>0</v>
      </c>
    </row>
    <row r="10" spans="1:14" ht="15" customHeight="1" x14ac:dyDescent="0.25">
      <c r="A10" s="240">
        <v>8</v>
      </c>
      <c r="B10" s="204"/>
      <c r="C10" s="205"/>
      <c r="D10" s="240" t="s">
        <v>281</v>
      </c>
      <c r="E10" s="204"/>
      <c r="F10" s="205"/>
      <c r="G10" s="168">
        <v>0</v>
      </c>
      <c r="H10" s="168">
        <v>0</v>
      </c>
      <c r="I10" s="168">
        <v>0</v>
      </c>
      <c r="J10" s="168">
        <v>0</v>
      </c>
      <c r="K10" s="168">
        <v>0</v>
      </c>
    </row>
    <row r="11" spans="1:14" ht="15" customHeight="1" x14ac:dyDescent="0.25">
      <c r="A11" s="229">
        <v>81</v>
      </c>
      <c r="B11" s="257"/>
      <c r="C11" s="258"/>
      <c r="D11" s="229" t="s">
        <v>281</v>
      </c>
      <c r="E11" s="257"/>
      <c r="F11" s="258"/>
      <c r="G11" s="167">
        <v>0</v>
      </c>
      <c r="H11" s="167">
        <v>0</v>
      </c>
      <c r="I11" s="167">
        <v>0</v>
      </c>
      <c r="J11" s="167">
        <v>0</v>
      </c>
      <c r="K11" s="167">
        <v>0</v>
      </c>
    </row>
    <row r="12" spans="1:14" x14ac:dyDescent="0.25">
      <c r="A12" s="241"/>
      <c r="B12" s="259"/>
      <c r="C12" s="237"/>
      <c r="D12" s="241"/>
      <c r="E12" s="259"/>
      <c r="F12" s="237"/>
      <c r="G12" s="26"/>
      <c r="H12" s="26"/>
      <c r="I12" s="26"/>
      <c r="J12" s="26"/>
      <c r="K12" s="26"/>
    </row>
    <row r="13" spans="1:14" ht="15" customHeight="1" x14ac:dyDescent="0.25">
      <c r="A13" s="260"/>
      <c r="B13" s="259"/>
      <c r="C13" s="237"/>
      <c r="D13" s="260" t="s">
        <v>216</v>
      </c>
      <c r="E13" s="259"/>
      <c r="F13" s="237"/>
      <c r="G13" s="24">
        <v>0</v>
      </c>
      <c r="H13" s="24">
        <v>0</v>
      </c>
      <c r="I13" s="24">
        <v>0</v>
      </c>
      <c r="J13" s="24">
        <v>0</v>
      </c>
      <c r="K13" s="24">
        <v>0</v>
      </c>
    </row>
    <row r="14" spans="1:14" x14ac:dyDescent="0.25">
      <c r="A14" s="236">
        <v>1</v>
      </c>
      <c r="B14" s="261"/>
      <c r="C14" s="262"/>
      <c r="D14" s="236" t="s">
        <v>282</v>
      </c>
      <c r="E14" s="261"/>
      <c r="F14" s="262"/>
      <c r="G14" s="24">
        <v>0</v>
      </c>
      <c r="H14" s="24">
        <v>0</v>
      </c>
      <c r="I14" s="24">
        <v>0</v>
      </c>
      <c r="J14" s="24">
        <v>0</v>
      </c>
      <c r="K14" s="24">
        <v>0</v>
      </c>
    </row>
    <row r="15" spans="1:14" x14ac:dyDescent="0.25">
      <c r="A15" s="252">
        <v>11</v>
      </c>
      <c r="B15" s="253"/>
      <c r="C15" s="254"/>
      <c r="D15" s="252" t="s">
        <v>282</v>
      </c>
      <c r="E15" s="253"/>
      <c r="F15" s="254"/>
      <c r="G15" s="26">
        <v>0</v>
      </c>
      <c r="H15" s="26">
        <v>0</v>
      </c>
      <c r="I15" s="26">
        <v>0</v>
      </c>
      <c r="J15" s="26">
        <v>0</v>
      </c>
      <c r="K15" s="26">
        <v>0</v>
      </c>
    </row>
    <row r="16" spans="1:14" s="27" customFormat="1" ht="15" customHeight="1" x14ac:dyDescent="0.25">
      <c r="A16" s="240">
        <v>3</v>
      </c>
      <c r="B16" s="255"/>
      <c r="C16" s="256"/>
      <c r="D16" s="240" t="s">
        <v>283</v>
      </c>
      <c r="E16" s="255"/>
      <c r="F16" s="256"/>
      <c r="G16" s="24">
        <v>0</v>
      </c>
      <c r="H16" s="24">
        <v>0</v>
      </c>
      <c r="I16" s="24">
        <v>0</v>
      </c>
      <c r="J16" s="24">
        <v>0</v>
      </c>
      <c r="K16" s="24">
        <v>0</v>
      </c>
    </row>
    <row r="17" spans="1:11" ht="15" customHeight="1" x14ac:dyDescent="0.25">
      <c r="A17" s="229">
        <v>31</v>
      </c>
      <c r="B17" s="246"/>
      <c r="C17" s="247"/>
      <c r="D17" s="229" t="s">
        <v>283</v>
      </c>
      <c r="E17" s="246"/>
      <c r="F17" s="247"/>
      <c r="G17" s="26">
        <v>0</v>
      </c>
      <c r="H17" s="26">
        <v>0</v>
      </c>
      <c r="I17" s="26">
        <v>0</v>
      </c>
      <c r="J17" s="26">
        <v>0</v>
      </c>
      <c r="K17" s="26">
        <v>0</v>
      </c>
    </row>
  </sheetData>
  <sheetProtection algorithmName="SHA-512" hashValue="YETfZDWHcPgIZ63U2tuOatPG7hilMoiWBA5z94vRCg5HXHrIN4Pv1M5nTrmdenTJx38eUeesU+lfFfkMI5jxPg==" saltValue="AvvY+D+ptT4+e3bTOI1eQw==" spinCount="100000" sheet="1" objects="1" scenarios="1"/>
  <mergeCells count="25">
    <mergeCell ref="D13:F13"/>
    <mergeCell ref="D14:F14"/>
    <mergeCell ref="D15:F15"/>
    <mergeCell ref="D16:F16"/>
    <mergeCell ref="D7:F7"/>
    <mergeCell ref="D8:F8"/>
    <mergeCell ref="D9:F9"/>
    <mergeCell ref="D10:F10"/>
    <mergeCell ref="D11:F11"/>
    <mergeCell ref="D17:F17"/>
    <mergeCell ref="A1:K1"/>
    <mergeCell ref="A3:K3"/>
    <mergeCell ref="A5:K5"/>
    <mergeCell ref="A7:C7"/>
    <mergeCell ref="A9:C9"/>
    <mergeCell ref="A8:C8"/>
    <mergeCell ref="A15:C15"/>
    <mergeCell ref="A16:C16"/>
    <mergeCell ref="A17:C17"/>
    <mergeCell ref="A10:C10"/>
    <mergeCell ref="A11:C11"/>
    <mergeCell ref="A12:C12"/>
    <mergeCell ref="A13:C13"/>
    <mergeCell ref="A14:C14"/>
    <mergeCell ref="D12:F12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629"/>
  <sheetViews>
    <sheetView zoomScaleNormal="100" workbookViewId="0">
      <selection activeCell="J626" sqref="J62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.42578125" customWidth="1"/>
    <col min="4" max="4" width="68.28515625" customWidth="1"/>
    <col min="5" max="7" width="25.7109375" customWidth="1"/>
    <col min="8" max="8" width="7.5703125" hidden="1" customWidth="1"/>
    <col min="10" max="10" width="10.140625" bestFit="1" customWidth="1"/>
    <col min="11" max="11" width="11.7109375" bestFit="1" customWidth="1"/>
    <col min="12" max="12" width="11.140625" customWidth="1"/>
  </cols>
  <sheetData>
    <row r="1" spans="1:15" s="48" customFormat="1" ht="42" customHeight="1" x14ac:dyDescent="0.25">
      <c r="A1" s="183" t="s">
        <v>256</v>
      </c>
      <c r="B1" s="215"/>
      <c r="C1" s="215"/>
      <c r="D1" s="215"/>
      <c r="E1" s="215"/>
      <c r="F1" s="215"/>
      <c r="G1" s="215"/>
      <c r="H1" s="149"/>
    </row>
    <row r="2" spans="1:15" s="48" customFormat="1" ht="18" x14ac:dyDescent="0.25">
      <c r="A2" s="51"/>
      <c r="B2" s="51"/>
      <c r="C2" s="51"/>
      <c r="D2" s="51"/>
      <c r="E2" s="51"/>
      <c r="F2" s="51"/>
      <c r="G2" s="51"/>
      <c r="H2" s="127"/>
    </row>
    <row r="3" spans="1:15" s="48" customFormat="1" ht="18" customHeight="1" x14ac:dyDescent="0.25">
      <c r="A3" s="295" t="s">
        <v>16</v>
      </c>
      <c r="B3" s="296"/>
      <c r="C3" s="296"/>
      <c r="D3" s="296"/>
      <c r="E3" s="296"/>
      <c r="F3" s="296"/>
      <c r="G3" s="296"/>
      <c r="H3" s="156"/>
      <c r="O3" s="48" t="s">
        <v>209</v>
      </c>
    </row>
    <row r="4" spans="1:15" s="48" customFormat="1" ht="18" x14ac:dyDescent="0.25">
      <c r="A4" s="51"/>
      <c r="B4" s="51"/>
      <c r="C4" s="51"/>
      <c r="D4" s="51"/>
      <c r="E4" s="51"/>
      <c r="F4" s="51"/>
      <c r="G4" s="51"/>
    </row>
    <row r="5" spans="1:15" s="48" customFormat="1" ht="26.25" customHeight="1" x14ac:dyDescent="0.25">
      <c r="A5" s="289" t="s">
        <v>284</v>
      </c>
      <c r="B5" s="290"/>
      <c r="C5" s="291"/>
      <c r="D5" s="50" t="s">
        <v>287</v>
      </c>
      <c r="E5" s="49" t="s">
        <v>212</v>
      </c>
      <c r="F5" s="49" t="s">
        <v>257</v>
      </c>
      <c r="G5" s="49" t="s">
        <v>278</v>
      </c>
    </row>
    <row r="6" spans="1:15" s="162" customFormat="1" ht="11.25" x14ac:dyDescent="0.2">
      <c r="A6" s="286">
        <v>1</v>
      </c>
      <c r="B6" s="251"/>
      <c r="C6" s="244"/>
      <c r="D6" s="154">
        <v>2</v>
      </c>
      <c r="E6" s="154">
        <v>3</v>
      </c>
      <c r="F6" s="154">
        <v>4</v>
      </c>
      <c r="G6" s="154">
        <v>5</v>
      </c>
      <c r="L6" s="162" t="s">
        <v>209</v>
      </c>
    </row>
    <row r="7" spans="1:15" s="45" customFormat="1" x14ac:dyDescent="0.25">
      <c r="A7" s="292"/>
      <c r="B7" s="293"/>
      <c r="C7" s="294"/>
      <c r="D7" s="47" t="s">
        <v>92</v>
      </c>
      <c r="E7" s="46">
        <f>E8+E57+E210+E217+E224+E245+E252</f>
        <v>2560916.0099999998</v>
      </c>
      <c r="F7" s="46">
        <f>F8+F57+F210+F217+F224+F245+F252</f>
        <v>2510860.0399999996</v>
      </c>
      <c r="G7" s="46">
        <f t="shared" ref="G7:G12" si="0">F7/E7*100</f>
        <v>98.045388064093515</v>
      </c>
    </row>
    <row r="8" spans="1:15" s="27" customFormat="1" ht="25.5" x14ac:dyDescent="0.25">
      <c r="A8" s="277" t="s">
        <v>93</v>
      </c>
      <c r="B8" s="278"/>
      <c r="C8" s="279"/>
      <c r="D8" s="38" t="s">
        <v>94</v>
      </c>
      <c r="E8" s="43">
        <f>E9+E42+E51</f>
        <v>109216.28</v>
      </c>
      <c r="F8" s="43">
        <f>F9+F42+F51</f>
        <v>109216.28</v>
      </c>
      <c r="G8" s="43">
        <f t="shared" si="0"/>
        <v>100</v>
      </c>
    </row>
    <row r="9" spans="1:15" s="27" customFormat="1" x14ac:dyDescent="0.25">
      <c r="A9" s="269" t="s">
        <v>95</v>
      </c>
      <c r="B9" s="270"/>
      <c r="C9" s="271"/>
      <c r="D9" s="36" t="s">
        <v>8</v>
      </c>
      <c r="E9" s="42">
        <f t="shared" ref="E9:F10" si="1">E10</f>
        <v>89221</v>
      </c>
      <c r="F9" s="42">
        <f t="shared" si="1"/>
        <v>89221</v>
      </c>
      <c r="G9" s="42">
        <f t="shared" si="0"/>
        <v>100</v>
      </c>
      <c r="H9" s="27" t="s">
        <v>219</v>
      </c>
    </row>
    <row r="10" spans="1:15" s="27" customFormat="1" x14ac:dyDescent="0.25">
      <c r="A10" s="272" t="s">
        <v>96</v>
      </c>
      <c r="B10" s="273"/>
      <c r="C10" s="274"/>
      <c r="D10" s="37" t="s">
        <v>97</v>
      </c>
      <c r="E10" s="41">
        <f t="shared" si="1"/>
        <v>89221</v>
      </c>
      <c r="F10" s="41">
        <f t="shared" si="1"/>
        <v>89221</v>
      </c>
      <c r="G10" s="41">
        <f t="shared" si="0"/>
        <v>100</v>
      </c>
    </row>
    <row r="11" spans="1:15" s="27" customFormat="1" x14ac:dyDescent="0.25">
      <c r="A11" s="250">
        <v>3</v>
      </c>
      <c r="B11" s="275"/>
      <c r="C11" s="276"/>
      <c r="D11" s="35" t="s">
        <v>9</v>
      </c>
      <c r="E11" s="24">
        <f t="shared" ref="E11:F11" si="2">E12+E36+E39</f>
        <v>89221</v>
      </c>
      <c r="F11" s="24">
        <f t="shared" si="2"/>
        <v>89221</v>
      </c>
      <c r="G11" s="24">
        <f t="shared" si="0"/>
        <v>100</v>
      </c>
    </row>
    <row r="12" spans="1:15" s="27" customFormat="1" x14ac:dyDescent="0.25">
      <c r="A12" s="263">
        <v>32</v>
      </c>
      <c r="B12" s="264"/>
      <c r="C12" s="265"/>
      <c r="D12" s="35" t="s">
        <v>18</v>
      </c>
      <c r="E12" s="24">
        <v>88071</v>
      </c>
      <c r="F12" s="24">
        <f t="shared" ref="F12" si="3">SUM(F13+F17+F22+F30)</f>
        <v>88071</v>
      </c>
      <c r="G12" s="24">
        <f t="shared" si="0"/>
        <v>100</v>
      </c>
    </row>
    <row r="13" spans="1:15" s="27" customFormat="1" x14ac:dyDescent="0.25">
      <c r="A13" s="263">
        <v>321</v>
      </c>
      <c r="B13" s="264"/>
      <c r="C13" s="265"/>
      <c r="D13" s="35" t="s">
        <v>49</v>
      </c>
      <c r="E13" s="24"/>
      <c r="F13" s="24">
        <f t="shared" ref="F13" si="4">F14+F15+F16</f>
        <v>7000</v>
      </c>
      <c r="G13" s="24"/>
    </row>
    <row r="14" spans="1:15" x14ac:dyDescent="0.25">
      <c r="A14" s="266">
        <v>3211</v>
      </c>
      <c r="B14" s="267"/>
      <c r="C14" s="268"/>
      <c r="D14" s="39" t="s">
        <v>59</v>
      </c>
      <c r="E14" s="44"/>
      <c r="F14" s="44">
        <v>5176.62</v>
      </c>
      <c r="G14" s="44"/>
    </row>
    <row r="15" spans="1:15" x14ac:dyDescent="0.25">
      <c r="A15" s="266">
        <v>3213</v>
      </c>
      <c r="B15" s="267"/>
      <c r="C15" s="268"/>
      <c r="D15" s="39" t="s">
        <v>60</v>
      </c>
      <c r="E15" s="44"/>
      <c r="F15" s="44">
        <v>1823.38</v>
      </c>
      <c r="G15" s="44"/>
    </row>
    <row r="16" spans="1:15" x14ac:dyDescent="0.25">
      <c r="A16" s="266">
        <v>3214</v>
      </c>
      <c r="B16" s="267"/>
      <c r="C16" s="268"/>
      <c r="D16" s="39" t="s">
        <v>61</v>
      </c>
      <c r="E16" s="44"/>
      <c r="F16" s="44">
        <v>0</v>
      </c>
      <c r="G16" s="44"/>
    </row>
    <row r="17" spans="1:12" s="27" customFormat="1" x14ac:dyDescent="0.25">
      <c r="A17" s="263">
        <v>322</v>
      </c>
      <c r="B17" s="264"/>
      <c r="C17" s="265"/>
      <c r="D17" s="35" t="s">
        <v>51</v>
      </c>
      <c r="E17" s="24"/>
      <c r="F17" s="24">
        <f t="shared" ref="F17" si="5">SUM(F18:F21)</f>
        <v>54998.689999999995</v>
      </c>
      <c r="G17" s="24"/>
    </row>
    <row r="18" spans="1:12" x14ac:dyDescent="0.25">
      <c r="A18" s="266">
        <v>3221</v>
      </c>
      <c r="B18" s="267"/>
      <c r="C18" s="268"/>
      <c r="D18" s="39" t="s">
        <v>98</v>
      </c>
      <c r="E18" s="119"/>
      <c r="F18" s="119">
        <v>6308.03</v>
      </c>
      <c r="G18" s="119"/>
    </row>
    <row r="19" spans="1:12" x14ac:dyDescent="0.25">
      <c r="A19" s="266">
        <v>3223</v>
      </c>
      <c r="B19" s="267"/>
      <c r="C19" s="268"/>
      <c r="D19" s="39" t="s">
        <v>74</v>
      </c>
      <c r="E19" s="44"/>
      <c r="F19" s="44">
        <v>46760.81</v>
      </c>
      <c r="G19" s="44"/>
    </row>
    <row r="20" spans="1:12" x14ac:dyDescent="0.25">
      <c r="A20" s="266">
        <v>3225</v>
      </c>
      <c r="B20" s="267"/>
      <c r="C20" s="268"/>
      <c r="D20" s="39" t="s">
        <v>99</v>
      </c>
      <c r="E20" s="44"/>
      <c r="F20" s="44">
        <v>929.85</v>
      </c>
      <c r="G20" s="44"/>
    </row>
    <row r="21" spans="1:12" x14ac:dyDescent="0.25">
      <c r="A21" s="266">
        <v>3227</v>
      </c>
      <c r="B21" s="267"/>
      <c r="C21" s="268"/>
      <c r="D21" s="39" t="s">
        <v>100</v>
      </c>
      <c r="E21" s="44"/>
      <c r="F21" s="44">
        <v>1000</v>
      </c>
      <c r="G21" s="44"/>
    </row>
    <row r="22" spans="1:12" s="27" customFormat="1" x14ac:dyDescent="0.25">
      <c r="A22" s="263">
        <v>323</v>
      </c>
      <c r="B22" s="264"/>
      <c r="C22" s="265"/>
      <c r="D22" s="35" t="s">
        <v>64</v>
      </c>
      <c r="E22" s="24"/>
      <c r="F22" s="24">
        <f t="shared" ref="F22" si="6">SUM(F23:F29)</f>
        <v>22266.739999999998</v>
      </c>
      <c r="G22" s="24"/>
      <c r="K22"/>
      <c r="L22"/>
    </row>
    <row r="23" spans="1:12" x14ac:dyDescent="0.25">
      <c r="A23" s="266">
        <v>3231</v>
      </c>
      <c r="B23" s="267"/>
      <c r="C23" s="268"/>
      <c r="D23" s="39" t="s">
        <v>101</v>
      </c>
      <c r="E23" s="44"/>
      <c r="F23" s="44">
        <v>2917.22</v>
      </c>
      <c r="G23" s="44"/>
    </row>
    <row r="24" spans="1:12" x14ac:dyDescent="0.25">
      <c r="A24" s="266">
        <v>3233</v>
      </c>
      <c r="B24" s="287"/>
      <c r="C24" s="288"/>
      <c r="D24" s="39" t="s">
        <v>206</v>
      </c>
      <c r="E24" s="44"/>
      <c r="F24" s="44">
        <v>0</v>
      </c>
      <c r="G24" s="44"/>
    </row>
    <row r="25" spans="1:12" x14ac:dyDescent="0.25">
      <c r="A25" s="266">
        <v>3234</v>
      </c>
      <c r="B25" s="267"/>
      <c r="C25" s="268"/>
      <c r="D25" s="39" t="s">
        <v>78</v>
      </c>
      <c r="E25" s="44"/>
      <c r="F25" s="44">
        <v>9641.7900000000009</v>
      </c>
      <c r="G25" s="44"/>
    </row>
    <row r="26" spans="1:12" x14ac:dyDescent="0.25">
      <c r="A26" s="266">
        <v>3236</v>
      </c>
      <c r="B26" s="267"/>
      <c r="C26" s="268"/>
      <c r="D26" s="39" t="s">
        <v>79</v>
      </c>
      <c r="E26" s="119"/>
      <c r="F26" s="119">
        <v>4582.24</v>
      </c>
      <c r="G26" s="119"/>
      <c r="K26" s="27"/>
      <c r="L26" s="27"/>
    </row>
    <row r="27" spans="1:12" x14ac:dyDescent="0.25">
      <c r="A27" s="266">
        <v>3237</v>
      </c>
      <c r="B27" s="267"/>
      <c r="C27" s="268"/>
      <c r="D27" s="39" t="s">
        <v>65</v>
      </c>
      <c r="E27" s="44"/>
      <c r="F27" s="44">
        <v>384.19</v>
      </c>
      <c r="G27" s="44"/>
      <c r="K27" s="27"/>
      <c r="L27" s="27"/>
    </row>
    <row r="28" spans="1:12" x14ac:dyDescent="0.25">
      <c r="A28" s="266">
        <v>3238</v>
      </c>
      <c r="B28" s="267"/>
      <c r="C28" s="268"/>
      <c r="D28" s="39" t="s">
        <v>81</v>
      </c>
      <c r="E28" s="44"/>
      <c r="F28" s="44">
        <v>4741.3</v>
      </c>
      <c r="G28" s="44"/>
    </row>
    <row r="29" spans="1:12" x14ac:dyDescent="0.25">
      <c r="A29" s="266">
        <v>3239</v>
      </c>
      <c r="B29" s="267"/>
      <c r="C29" s="268"/>
      <c r="D29" s="39" t="s">
        <v>82</v>
      </c>
      <c r="E29" s="44"/>
      <c r="F29" s="44">
        <v>0</v>
      </c>
      <c r="G29" s="44"/>
      <c r="K29" s="102"/>
      <c r="L29" s="27"/>
    </row>
    <row r="30" spans="1:12" s="27" customFormat="1" x14ac:dyDescent="0.25">
      <c r="A30" s="263">
        <v>329</v>
      </c>
      <c r="B30" s="264"/>
      <c r="C30" s="265"/>
      <c r="D30" s="35" t="s">
        <v>54</v>
      </c>
      <c r="E30" s="24"/>
      <c r="F30" s="24">
        <f t="shared" ref="F30" si="7">SUM(F31:F35)</f>
        <v>3805.57</v>
      </c>
      <c r="G30" s="24"/>
    </row>
    <row r="31" spans="1:12" x14ac:dyDescent="0.25">
      <c r="A31" s="266">
        <v>3292</v>
      </c>
      <c r="B31" s="267"/>
      <c r="C31" s="268"/>
      <c r="D31" s="39" t="s">
        <v>102</v>
      </c>
      <c r="E31" s="44"/>
      <c r="F31" s="44">
        <v>3557.14</v>
      </c>
      <c r="G31" s="44"/>
    </row>
    <row r="32" spans="1:12" x14ac:dyDescent="0.25">
      <c r="A32" s="266">
        <v>3293</v>
      </c>
      <c r="B32" s="267"/>
      <c r="C32" s="268"/>
      <c r="D32" s="39" t="s">
        <v>91</v>
      </c>
      <c r="E32" s="44"/>
      <c r="F32" s="44">
        <v>0</v>
      </c>
      <c r="G32" s="44"/>
      <c r="K32" s="27"/>
      <c r="L32" s="27"/>
    </row>
    <row r="33" spans="1:12" x14ac:dyDescent="0.25">
      <c r="A33" s="266">
        <v>3294</v>
      </c>
      <c r="B33" s="267"/>
      <c r="C33" s="268"/>
      <c r="D33" s="39" t="s">
        <v>83</v>
      </c>
      <c r="E33" s="44"/>
      <c r="F33" s="44">
        <v>113.09</v>
      </c>
      <c r="G33" s="44"/>
      <c r="K33" s="27"/>
      <c r="L33" s="27"/>
    </row>
    <row r="34" spans="1:12" x14ac:dyDescent="0.25">
      <c r="A34" s="266">
        <v>3295</v>
      </c>
      <c r="B34" s="267"/>
      <c r="C34" s="268"/>
      <c r="D34" s="39" t="s">
        <v>53</v>
      </c>
      <c r="E34" s="44"/>
      <c r="F34" s="44">
        <v>32.25</v>
      </c>
      <c r="G34" s="44"/>
      <c r="K34" s="27"/>
      <c r="L34" s="27"/>
    </row>
    <row r="35" spans="1:12" x14ac:dyDescent="0.25">
      <c r="A35" s="266">
        <v>3299</v>
      </c>
      <c r="B35" s="267"/>
      <c r="C35" s="268"/>
      <c r="D35" s="39" t="s">
        <v>54</v>
      </c>
      <c r="E35" s="44"/>
      <c r="F35" s="44">
        <v>103.09</v>
      </c>
      <c r="G35" s="44"/>
      <c r="K35" s="27"/>
      <c r="L35" s="27"/>
    </row>
    <row r="36" spans="1:12" s="27" customFormat="1" x14ac:dyDescent="0.25">
      <c r="A36" s="263">
        <v>34</v>
      </c>
      <c r="B36" s="264"/>
      <c r="C36" s="265"/>
      <c r="D36" s="35" t="s">
        <v>56</v>
      </c>
      <c r="E36" s="24">
        <v>1150</v>
      </c>
      <c r="F36" s="24">
        <f t="shared" ref="F36" si="8">SUM(F37)</f>
        <v>1150</v>
      </c>
      <c r="G36" s="24">
        <f>F36/E36*100</f>
        <v>100</v>
      </c>
    </row>
    <row r="37" spans="1:12" s="27" customFormat="1" x14ac:dyDescent="0.25">
      <c r="A37" s="263">
        <v>343</v>
      </c>
      <c r="B37" s="264"/>
      <c r="C37" s="265"/>
      <c r="D37" s="35" t="s">
        <v>57</v>
      </c>
      <c r="E37" s="24"/>
      <c r="F37" s="24">
        <f t="shared" ref="F37" si="9">F38</f>
        <v>1150</v>
      </c>
      <c r="G37" s="24"/>
      <c r="K37"/>
      <c r="L37"/>
    </row>
    <row r="38" spans="1:12" x14ac:dyDescent="0.25">
      <c r="A38" s="266">
        <v>3431</v>
      </c>
      <c r="B38" s="267"/>
      <c r="C38" s="268"/>
      <c r="D38" s="39" t="s">
        <v>84</v>
      </c>
      <c r="E38" s="44"/>
      <c r="F38" s="44">
        <v>1150</v>
      </c>
      <c r="G38" s="44"/>
      <c r="K38" s="27"/>
      <c r="L38" s="27"/>
    </row>
    <row r="39" spans="1:12" s="27" customFormat="1" ht="25.5" x14ac:dyDescent="0.25">
      <c r="A39" s="263">
        <v>37</v>
      </c>
      <c r="B39" s="264"/>
      <c r="C39" s="265"/>
      <c r="D39" s="35" t="s">
        <v>103</v>
      </c>
      <c r="E39" s="24">
        <f t="shared" ref="E39:F40" si="10">E40</f>
        <v>0</v>
      </c>
      <c r="F39" s="24">
        <f t="shared" si="10"/>
        <v>0</v>
      </c>
      <c r="G39" s="24">
        <v>0</v>
      </c>
      <c r="J39" s="102"/>
      <c r="K39"/>
      <c r="L39"/>
    </row>
    <row r="40" spans="1:12" s="27" customFormat="1" x14ac:dyDescent="0.25">
      <c r="A40" s="263">
        <v>372</v>
      </c>
      <c r="B40" s="264"/>
      <c r="C40" s="265"/>
      <c r="D40" s="35" t="s">
        <v>71</v>
      </c>
      <c r="E40" s="24"/>
      <c r="F40" s="24">
        <f t="shared" si="10"/>
        <v>0</v>
      </c>
      <c r="G40" s="24"/>
      <c r="K40"/>
      <c r="L40"/>
    </row>
    <row r="41" spans="1:12" x14ac:dyDescent="0.25">
      <c r="A41" s="266">
        <v>3722</v>
      </c>
      <c r="B41" s="267"/>
      <c r="C41" s="268"/>
      <c r="D41" s="39" t="s">
        <v>73</v>
      </c>
      <c r="E41" s="44"/>
      <c r="F41" s="44">
        <v>0</v>
      </c>
      <c r="G41" s="44"/>
      <c r="K41" s="27"/>
      <c r="L41" s="27"/>
    </row>
    <row r="42" spans="1:12" s="27" customFormat="1" x14ac:dyDescent="0.25">
      <c r="A42" s="269" t="s">
        <v>104</v>
      </c>
      <c r="B42" s="270"/>
      <c r="C42" s="271"/>
      <c r="D42" s="36" t="s">
        <v>105</v>
      </c>
      <c r="E42" s="42">
        <f t="shared" ref="E42:F44" si="11">E43</f>
        <v>10552</v>
      </c>
      <c r="F42" s="42">
        <f t="shared" si="11"/>
        <v>10552</v>
      </c>
      <c r="G42" s="42">
        <f>F42/E42*100</f>
        <v>100</v>
      </c>
      <c r="H42" s="27" t="s">
        <v>219</v>
      </c>
    </row>
    <row r="43" spans="1:12" s="27" customFormat="1" x14ac:dyDescent="0.25">
      <c r="A43" s="272" t="s">
        <v>96</v>
      </c>
      <c r="B43" s="273"/>
      <c r="C43" s="274"/>
      <c r="D43" s="37" t="s">
        <v>97</v>
      </c>
      <c r="E43" s="41">
        <f t="shared" si="11"/>
        <v>10552</v>
      </c>
      <c r="F43" s="41">
        <f t="shared" si="11"/>
        <v>10552</v>
      </c>
      <c r="G43" s="41">
        <f>F43/E43*100</f>
        <v>100</v>
      </c>
    </row>
    <row r="44" spans="1:12" s="27" customFormat="1" x14ac:dyDescent="0.25">
      <c r="A44" s="250">
        <v>3</v>
      </c>
      <c r="B44" s="275"/>
      <c r="C44" s="276"/>
      <c r="D44" s="35" t="s">
        <v>9</v>
      </c>
      <c r="E44" s="24">
        <f t="shared" si="11"/>
        <v>10552</v>
      </c>
      <c r="F44" s="24">
        <f t="shared" si="11"/>
        <v>10552</v>
      </c>
      <c r="G44" s="24">
        <f>F44/E44*100</f>
        <v>100</v>
      </c>
    </row>
    <row r="45" spans="1:12" s="27" customFormat="1" x14ac:dyDescent="0.25">
      <c r="A45" s="263">
        <v>32</v>
      </c>
      <c r="B45" s="264"/>
      <c r="C45" s="265"/>
      <c r="D45" s="35" t="s">
        <v>18</v>
      </c>
      <c r="E45" s="24">
        <v>10552</v>
      </c>
      <c r="F45" s="24">
        <f t="shared" ref="F45" si="12">F46+F48</f>
        <v>10552</v>
      </c>
      <c r="G45" s="24">
        <f>F45/E45*100</f>
        <v>100</v>
      </c>
    </row>
    <row r="46" spans="1:12" s="27" customFormat="1" x14ac:dyDescent="0.25">
      <c r="A46" s="263">
        <v>322</v>
      </c>
      <c r="B46" s="264"/>
      <c r="C46" s="265"/>
      <c r="D46" s="35" t="s">
        <v>51</v>
      </c>
      <c r="E46" s="24"/>
      <c r="F46" s="24">
        <f t="shared" ref="F46" si="13">F47</f>
        <v>2458.8000000000002</v>
      </c>
      <c r="G46" s="24"/>
      <c r="K46"/>
      <c r="L46"/>
    </row>
    <row r="47" spans="1:12" x14ac:dyDescent="0.25">
      <c r="A47" s="266">
        <v>3224</v>
      </c>
      <c r="B47" s="267"/>
      <c r="C47" s="268"/>
      <c r="D47" s="39" t="s">
        <v>106</v>
      </c>
      <c r="E47" s="44"/>
      <c r="F47" s="44">
        <v>2458.8000000000002</v>
      </c>
      <c r="G47" s="44"/>
      <c r="K47" s="27"/>
      <c r="L47" s="27"/>
    </row>
    <row r="48" spans="1:12" s="27" customFormat="1" x14ac:dyDescent="0.25">
      <c r="A48" s="263">
        <v>323</v>
      </c>
      <c r="B48" s="264"/>
      <c r="C48" s="265"/>
      <c r="D48" s="35" t="s">
        <v>64</v>
      </c>
      <c r="E48" s="24"/>
      <c r="F48" s="24">
        <f t="shared" ref="F48" si="14">F49+F50</f>
        <v>8093.2</v>
      </c>
      <c r="G48" s="24"/>
    </row>
    <row r="49" spans="1:12" x14ac:dyDescent="0.25">
      <c r="A49" s="266">
        <v>3232</v>
      </c>
      <c r="B49" s="267"/>
      <c r="C49" s="268"/>
      <c r="D49" s="39" t="s">
        <v>107</v>
      </c>
      <c r="E49" s="44"/>
      <c r="F49" s="44">
        <v>8093.2</v>
      </c>
      <c r="G49" s="44"/>
      <c r="K49" s="27"/>
      <c r="L49" s="27"/>
    </row>
    <row r="50" spans="1:12" x14ac:dyDescent="0.25">
      <c r="A50" s="266">
        <v>3237</v>
      </c>
      <c r="B50" s="267"/>
      <c r="C50" s="268"/>
      <c r="D50" s="39" t="s">
        <v>65</v>
      </c>
      <c r="E50" s="44"/>
      <c r="F50" s="44">
        <v>0</v>
      </c>
      <c r="G50" s="44"/>
      <c r="K50" s="27"/>
      <c r="L50" s="27"/>
    </row>
    <row r="51" spans="1:12" s="27" customFormat="1" x14ac:dyDescent="0.25">
      <c r="A51" s="269" t="s">
        <v>108</v>
      </c>
      <c r="B51" s="270"/>
      <c r="C51" s="271"/>
      <c r="D51" s="36" t="s">
        <v>109</v>
      </c>
      <c r="E51" s="42">
        <f t="shared" ref="E51:F55" si="15">E52</f>
        <v>9443.2800000000007</v>
      </c>
      <c r="F51" s="42">
        <f t="shared" si="15"/>
        <v>9443.2800000000007</v>
      </c>
      <c r="G51" s="42">
        <f>F51/E51*100</f>
        <v>100</v>
      </c>
      <c r="H51" s="27" t="s">
        <v>219</v>
      </c>
    </row>
    <row r="52" spans="1:12" s="27" customFormat="1" x14ac:dyDescent="0.25">
      <c r="A52" s="272" t="s">
        <v>96</v>
      </c>
      <c r="B52" s="273"/>
      <c r="C52" s="274"/>
      <c r="D52" s="37" t="s">
        <v>97</v>
      </c>
      <c r="E52" s="41">
        <f t="shared" si="15"/>
        <v>9443.2800000000007</v>
      </c>
      <c r="F52" s="41">
        <f t="shared" si="15"/>
        <v>9443.2800000000007</v>
      </c>
      <c r="G52" s="41">
        <f>F52/E52*100</f>
        <v>100</v>
      </c>
    </row>
    <row r="53" spans="1:12" s="27" customFormat="1" x14ac:dyDescent="0.25">
      <c r="A53" s="250">
        <v>3</v>
      </c>
      <c r="B53" s="275"/>
      <c r="C53" s="276"/>
      <c r="D53" s="35" t="s">
        <v>9</v>
      </c>
      <c r="E53" s="24">
        <f t="shared" si="15"/>
        <v>9443.2800000000007</v>
      </c>
      <c r="F53" s="24">
        <f t="shared" si="15"/>
        <v>9443.2800000000007</v>
      </c>
      <c r="G53" s="24">
        <f>F53/E53*100</f>
        <v>100</v>
      </c>
      <c r="K53"/>
      <c r="L53"/>
    </row>
    <row r="54" spans="1:12" s="27" customFormat="1" x14ac:dyDescent="0.25">
      <c r="A54" s="263">
        <v>32</v>
      </c>
      <c r="B54" s="264"/>
      <c r="C54" s="265"/>
      <c r="D54" s="35" t="s">
        <v>18</v>
      </c>
      <c r="E54" s="24">
        <v>9443.2800000000007</v>
      </c>
      <c r="F54" s="24">
        <f t="shared" si="15"/>
        <v>9443.2800000000007</v>
      </c>
      <c r="G54" s="24">
        <f>F54/E54*100</f>
        <v>100</v>
      </c>
    </row>
    <row r="55" spans="1:12" s="27" customFormat="1" x14ac:dyDescent="0.25">
      <c r="A55" s="263">
        <v>322</v>
      </c>
      <c r="B55" s="264"/>
      <c r="C55" s="265"/>
      <c r="D55" s="35" t="s">
        <v>51</v>
      </c>
      <c r="E55" s="24"/>
      <c r="F55" s="24">
        <f t="shared" si="15"/>
        <v>9443.2800000000007</v>
      </c>
      <c r="G55" s="24"/>
      <c r="K55"/>
      <c r="L55"/>
    </row>
    <row r="56" spans="1:12" x14ac:dyDescent="0.25">
      <c r="A56" s="266">
        <v>3223</v>
      </c>
      <c r="B56" s="267"/>
      <c r="C56" s="268"/>
      <c r="D56" s="39" t="s">
        <v>74</v>
      </c>
      <c r="E56" s="44"/>
      <c r="F56" s="44">
        <v>9443.2800000000007</v>
      </c>
      <c r="G56" s="44"/>
      <c r="K56" s="103"/>
      <c r="L56" s="103"/>
    </row>
    <row r="57" spans="1:12" s="27" customFormat="1" x14ac:dyDescent="0.25">
      <c r="A57" s="277" t="s">
        <v>93</v>
      </c>
      <c r="B57" s="278"/>
      <c r="C57" s="279"/>
      <c r="D57" s="38" t="s">
        <v>110</v>
      </c>
      <c r="E57" s="43">
        <f>E58+E64+E75+E82+E88+E94+E100+E106+E112+E118+E124+E138+E152+E166+E181</f>
        <v>55171.47</v>
      </c>
      <c r="F57" s="43">
        <f>F58+F64+F75+F82+F88+F94+F106+F112+F118+F124+F138+F152+F166+F181</f>
        <v>55171.47</v>
      </c>
      <c r="G57" s="158">
        <f>F57/E57*100</f>
        <v>100</v>
      </c>
      <c r="H57" s="155"/>
    </row>
    <row r="58" spans="1:12" s="27" customFormat="1" x14ac:dyDescent="0.25">
      <c r="A58" s="269" t="s">
        <v>95</v>
      </c>
      <c r="B58" s="270"/>
      <c r="C58" s="271"/>
      <c r="D58" s="36" t="s">
        <v>111</v>
      </c>
      <c r="E58" s="42">
        <f t="shared" ref="E58:F62" si="16">E59</f>
        <v>0</v>
      </c>
      <c r="F58" s="42">
        <f t="shared" si="16"/>
        <v>0</v>
      </c>
      <c r="G58" s="42">
        <v>0</v>
      </c>
      <c r="K58"/>
      <c r="L58"/>
    </row>
    <row r="59" spans="1:12" s="27" customFormat="1" x14ac:dyDescent="0.25">
      <c r="A59" s="272" t="s">
        <v>96</v>
      </c>
      <c r="B59" s="273"/>
      <c r="C59" s="274"/>
      <c r="D59" s="37" t="s">
        <v>97</v>
      </c>
      <c r="E59" s="41">
        <f t="shared" si="16"/>
        <v>0</v>
      </c>
      <c r="F59" s="41">
        <f t="shared" si="16"/>
        <v>0</v>
      </c>
      <c r="G59" s="41">
        <v>0</v>
      </c>
      <c r="K59"/>
      <c r="L59"/>
    </row>
    <row r="60" spans="1:12" s="27" customFormat="1" x14ac:dyDescent="0.25">
      <c r="A60" s="250">
        <v>3</v>
      </c>
      <c r="B60" s="275"/>
      <c r="C60" s="276"/>
      <c r="D60" s="35" t="s">
        <v>9</v>
      </c>
      <c r="E60" s="24">
        <f t="shared" si="16"/>
        <v>0</v>
      </c>
      <c r="F60" s="24">
        <f t="shared" si="16"/>
        <v>0</v>
      </c>
      <c r="G60" s="24">
        <v>0</v>
      </c>
      <c r="K60"/>
      <c r="L60"/>
    </row>
    <row r="61" spans="1:12" s="27" customFormat="1" x14ac:dyDescent="0.25">
      <c r="A61" s="263">
        <v>32</v>
      </c>
      <c r="B61" s="264"/>
      <c r="C61" s="265"/>
      <c r="D61" s="35" t="s">
        <v>18</v>
      </c>
      <c r="E61" s="24">
        <f t="shared" si="16"/>
        <v>0</v>
      </c>
      <c r="F61" s="24">
        <f t="shared" si="16"/>
        <v>0</v>
      </c>
      <c r="G61" s="24">
        <v>0</v>
      </c>
      <c r="K61"/>
      <c r="L61"/>
    </row>
    <row r="62" spans="1:12" s="27" customFormat="1" x14ac:dyDescent="0.25">
      <c r="A62" s="263">
        <v>323</v>
      </c>
      <c r="B62" s="264"/>
      <c r="C62" s="265"/>
      <c r="D62" s="35" t="s">
        <v>64</v>
      </c>
      <c r="E62" s="24"/>
      <c r="F62" s="24">
        <f t="shared" si="16"/>
        <v>0</v>
      </c>
      <c r="G62" s="24"/>
      <c r="K62"/>
      <c r="L62"/>
    </row>
    <row r="63" spans="1:12" x14ac:dyDescent="0.25">
      <c r="A63" s="266">
        <v>3237</v>
      </c>
      <c r="B63" s="267"/>
      <c r="C63" s="268"/>
      <c r="D63" s="39" t="s">
        <v>65</v>
      </c>
      <c r="E63" s="44"/>
      <c r="F63" s="44">
        <v>0</v>
      </c>
      <c r="G63" s="44"/>
    </row>
    <row r="64" spans="1:12" s="27" customFormat="1" ht="26.25" customHeight="1" x14ac:dyDescent="0.25">
      <c r="A64" s="269" t="s">
        <v>112</v>
      </c>
      <c r="B64" s="270"/>
      <c r="C64" s="271"/>
      <c r="D64" s="36" t="s">
        <v>113</v>
      </c>
      <c r="E64" s="42">
        <f t="shared" ref="E64:F66" si="17">E65</f>
        <v>333</v>
      </c>
      <c r="F64" s="42">
        <f t="shared" si="17"/>
        <v>333</v>
      </c>
      <c r="G64" s="42">
        <f>F64/E64*100</f>
        <v>100</v>
      </c>
      <c r="H64" s="27" t="s">
        <v>221</v>
      </c>
      <c r="K64" s="102"/>
      <c r="L64" s="102"/>
    </row>
    <row r="65" spans="1:7" s="27" customFormat="1" x14ac:dyDescent="0.25">
      <c r="A65" s="272" t="s">
        <v>96</v>
      </c>
      <c r="B65" s="273"/>
      <c r="C65" s="274"/>
      <c r="D65" s="37" t="s">
        <v>97</v>
      </c>
      <c r="E65" s="41">
        <f t="shared" si="17"/>
        <v>333</v>
      </c>
      <c r="F65" s="41">
        <f t="shared" si="17"/>
        <v>333</v>
      </c>
      <c r="G65" s="41">
        <f>F65/E65*100</f>
        <v>100</v>
      </c>
    </row>
    <row r="66" spans="1:7" s="27" customFormat="1" x14ac:dyDescent="0.25">
      <c r="A66" s="250">
        <v>3</v>
      </c>
      <c r="B66" s="275"/>
      <c r="C66" s="276"/>
      <c r="D66" s="35" t="s">
        <v>9</v>
      </c>
      <c r="E66" s="24">
        <f t="shared" si="17"/>
        <v>333</v>
      </c>
      <c r="F66" s="24">
        <f t="shared" si="17"/>
        <v>333</v>
      </c>
      <c r="G66" s="24">
        <f>F66/E66*100</f>
        <v>100</v>
      </c>
    </row>
    <row r="67" spans="1:7" s="27" customFormat="1" x14ac:dyDescent="0.25">
      <c r="A67" s="263">
        <v>32</v>
      </c>
      <c r="B67" s="264"/>
      <c r="C67" s="265"/>
      <c r="D67" s="35" t="s">
        <v>18</v>
      </c>
      <c r="E67" s="24">
        <v>333</v>
      </c>
      <c r="F67" s="24">
        <f t="shared" ref="F67" si="18">F68+F71+F73</f>
        <v>333</v>
      </c>
      <c r="G67" s="24">
        <f>F67/E67*100</f>
        <v>100</v>
      </c>
    </row>
    <row r="68" spans="1:7" s="27" customFormat="1" x14ac:dyDescent="0.25">
      <c r="A68" s="263">
        <v>321</v>
      </c>
      <c r="B68" s="264"/>
      <c r="C68" s="265"/>
      <c r="D68" s="35" t="s">
        <v>49</v>
      </c>
      <c r="E68" s="24"/>
      <c r="F68" s="24">
        <f t="shared" ref="F68" si="19">F69+F70</f>
        <v>240.1</v>
      </c>
      <c r="G68" s="24"/>
    </row>
    <row r="69" spans="1:7" x14ac:dyDescent="0.25">
      <c r="A69" s="266">
        <v>3211</v>
      </c>
      <c r="B69" s="267"/>
      <c r="C69" s="268"/>
      <c r="D69" s="39" t="s">
        <v>59</v>
      </c>
      <c r="E69" s="44"/>
      <c r="F69" s="44">
        <v>240.1</v>
      </c>
      <c r="G69" s="44"/>
    </row>
    <row r="70" spans="1:7" x14ac:dyDescent="0.25">
      <c r="A70" s="266">
        <v>3213</v>
      </c>
      <c r="B70" s="267"/>
      <c r="C70" s="268"/>
      <c r="D70" s="39" t="s">
        <v>60</v>
      </c>
      <c r="E70" s="44"/>
      <c r="F70" s="44">
        <v>0</v>
      </c>
      <c r="G70" s="44"/>
    </row>
    <row r="71" spans="1:7" s="27" customFormat="1" x14ac:dyDescent="0.25">
      <c r="A71" s="263">
        <v>323</v>
      </c>
      <c r="B71" s="264"/>
      <c r="C71" s="265"/>
      <c r="D71" s="35" t="s">
        <v>64</v>
      </c>
      <c r="E71" s="24"/>
      <c r="F71" s="24">
        <f t="shared" ref="F71" si="20">F72</f>
        <v>0</v>
      </c>
      <c r="G71" s="24"/>
    </row>
    <row r="72" spans="1:7" x14ac:dyDescent="0.25">
      <c r="A72" s="266">
        <v>3237</v>
      </c>
      <c r="B72" s="267"/>
      <c r="C72" s="268"/>
      <c r="D72" s="39" t="s">
        <v>65</v>
      </c>
      <c r="E72" s="44"/>
      <c r="F72" s="44">
        <v>0</v>
      </c>
      <c r="G72" s="44"/>
    </row>
    <row r="73" spans="1:7" s="27" customFormat="1" x14ac:dyDescent="0.25">
      <c r="A73" s="263">
        <v>329</v>
      </c>
      <c r="B73" s="264"/>
      <c r="C73" s="265"/>
      <c r="D73" s="35" t="s">
        <v>54</v>
      </c>
      <c r="E73" s="24"/>
      <c r="F73" s="24">
        <f t="shared" ref="F73" si="21">F74</f>
        <v>92.9</v>
      </c>
      <c r="G73" s="24"/>
    </row>
    <row r="74" spans="1:7" x14ac:dyDescent="0.25">
      <c r="A74" s="266">
        <v>3299</v>
      </c>
      <c r="B74" s="267"/>
      <c r="C74" s="268"/>
      <c r="D74" s="39" t="s">
        <v>54</v>
      </c>
      <c r="E74" s="44"/>
      <c r="F74" s="44">
        <v>92.9</v>
      </c>
      <c r="G74" s="44"/>
    </row>
    <row r="75" spans="1:7" s="27" customFormat="1" x14ac:dyDescent="0.25">
      <c r="A75" s="269" t="s">
        <v>114</v>
      </c>
      <c r="B75" s="270"/>
      <c r="C75" s="271"/>
      <c r="D75" s="36" t="s">
        <v>115</v>
      </c>
      <c r="E75" s="42">
        <f t="shared" ref="E75:F78" si="22">E76</f>
        <v>0</v>
      </c>
      <c r="F75" s="42">
        <f t="shared" si="22"/>
        <v>0</v>
      </c>
      <c r="G75" s="42">
        <v>0</v>
      </c>
    </row>
    <row r="76" spans="1:7" s="27" customFormat="1" x14ac:dyDescent="0.25">
      <c r="A76" s="272" t="s">
        <v>96</v>
      </c>
      <c r="B76" s="273"/>
      <c r="C76" s="274"/>
      <c r="D76" s="37" t="s">
        <v>97</v>
      </c>
      <c r="E76" s="41">
        <f t="shared" si="22"/>
        <v>0</v>
      </c>
      <c r="F76" s="41">
        <f t="shared" si="22"/>
        <v>0</v>
      </c>
      <c r="G76" s="41">
        <v>0</v>
      </c>
    </row>
    <row r="77" spans="1:7" s="27" customFormat="1" x14ac:dyDescent="0.25">
      <c r="A77" s="250">
        <v>3</v>
      </c>
      <c r="B77" s="275"/>
      <c r="C77" s="276"/>
      <c r="D77" s="35" t="s">
        <v>9</v>
      </c>
      <c r="E77" s="24">
        <f t="shared" si="22"/>
        <v>0</v>
      </c>
      <c r="F77" s="24">
        <f t="shared" si="22"/>
        <v>0</v>
      </c>
      <c r="G77" s="24">
        <v>0</v>
      </c>
    </row>
    <row r="78" spans="1:7" s="27" customFormat="1" x14ac:dyDescent="0.25">
      <c r="A78" s="263">
        <v>32</v>
      </c>
      <c r="B78" s="264"/>
      <c r="C78" s="265"/>
      <c r="D78" s="35" t="s">
        <v>18</v>
      </c>
      <c r="E78" s="24">
        <f t="shared" si="22"/>
        <v>0</v>
      </c>
      <c r="F78" s="24">
        <f t="shared" si="22"/>
        <v>0</v>
      </c>
      <c r="G78" s="24">
        <v>0</v>
      </c>
    </row>
    <row r="79" spans="1:7" s="27" customFormat="1" x14ac:dyDescent="0.25">
      <c r="A79" s="263">
        <v>329</v>
      </c>
      <c r="B79" s="264"/>
      <c r="C79" s="265"/>
      <c r="D79" s="35" t="s">
        <v>54</v>
      </c>
      <c r="E79" s="24"/>
      <c r="F79" s="24">
        <f t="shared" ref="F79" si="23">SUM(F80:F81)</f>
        <v>0</v>
      </c>
      <c r="G79" s="24"/>
    </row>
    <row r="80" spans="1:7" x14ac:dyDescent="0.25">
      <c r="A80" s="266">
        <v>3291</v>
      </c>
      <c r="B80" s="267"/>
      <c r="C80" s="268"/>
      <c r="D80" s="39" t="s">
        <v>116</v>
      </c>
      <c r="E80" s="44"/>
      <c r="F80" s="44">
        <v>0</v>
      </c>
      <c r="G80" s="44"/>
    </row>
    <row r="81" spans="1:8" x14ac:dyDescent="0.25">
      <c r="A81" s="266">
        <v>3299</v>
      </c>
      <c r="B81" s="267"/>
      <c r="C81" s="268"/>
      <c r="D81" s="39" t="s">
        <v>54</v>
      </c>
      <c r="E81" s="44"/>
      <c r="F81" s="44">
        <v>0</v>
      </c>
      <c r="G81" s="44"/>
    </row>
    <row r="82" spans="1:8" s="27" customFormat="1" x14ac:dyDescent="0.25">
      <c r="A82" s="269" t="s">
        <v>117</v>
      </c>
      <c r="B82" s="270"/>
      <c r="C82" s="271"/>
      <c r="D82" s="36" t="s">
        <v>118</v>
      </c>
      <c r="E82" s="42">
        <f t="shared" ref="E82:F92" si="24">E83</f>
        <v>0</v>
      </c>
      <c r="F82" s="42">
        <f t="shared" si="24"/>
        <v>0</v>
      </c>
      <c r="G82" s="42">
        <v>0</v>
      </c>
    </row>
    <row r="83" spans="1:8" s="27" customFormat="1" x14ac:dyDescent="0.25">
      <c r="A83" s="272" t="s">
        <v>96</v>
      </c>
      <c r="B83" s="273"/>
      <c r="C83" s="274"/>
      <c r="D83" s="37" t="s">
        <v>97</v>
      </c>
      <c r="E83" s="41">
        <f t="shared" si="24"/>
        <v>0</v>
      </c>
      <c r="F83" s="41">
        <f t="shared" si="24"/>
        <v>0</v>
      </c>
      <c r="G83" s="41">
        <v>0</v>
      </c>
    </row>
    <row r="84" spans="1:8" s="27" customFormat="1" x14ac:dyDescent="0.25">
      <c r="A84" s="250">
        <v>3</v>
      </c>
      <c r="B84" s="275"/>
      <c r="C84" s="276"/>
      <c r="D84" s="35" t="s">
        <v>9</v>
      </c>
      <c r="E84" s="24">
        <f t="shared" si="24"/>
        <v>0</v>
      </c>
      <c r="F84" s="24">
        <f t="shared" si="24"/>
        <v>0</v>
      </c>
      <c r="G84" s="24">
        <v>0</v>
      </c>
    </row>
    <row r="85" spans="1:8" s="27" customFormat="1" x14ac:dyDescent="0.25">
      <c r="A85" s="263">
        <v>32</v>
      </c>
      <c r="B85" s="264"/>
      <c r="C85" s="265"/>
      <c r="D85" s="35" t="s">
        <v>18</v>
      </c>
      <c r="E85" s="24">
        <f t="shared" si="24"/>
        <v>0</v>
      </c>
      <c r="F85" s="24">
        <f t="shared" si="24"/>
        <v>0</v>
      </c>
      <c r="G85" s="24">
        <v>0</v>
      </c>
    </row>
    <row r="86" spans="1:8" s="27" customFormat="1" x14ac:dyDescent="0.25">
      <c r="A86" s="263">
        <v>329</v>
      </c>
      <c r="B86" s="264"/>
      <c r="C86" s="265"/>
      <c r="D86" s="35" t="s">
        <v>54</v>
      </c>
      <c r="E86" s="24"/>
      <c r="F86" s="24">
        <f t="shared" si="24"/>
        <v>0</v>
      </c>
      <c r="G86" s="24"/>
    </row>
    <row r="87" spans="1:8" x14ac:dyDescent="0.25">
      <c r="A87" s="266">
        <v>3299</v>
      </c>
      <c r="B87" s="267"/>
      <c r="C87" s="268"/>
      <c r="D87" s="39" t="s">
        <v>54</v>
      </c>
      <c r="E87" s="44"/>
      <c r="F87" s="44">
        <v>0</v>
      </c>
      <c r="G87" s="44"/>
    </row>
    <row r="88" spans="1:8" s="27" customFormat="1" x14ac:dyDescent="0.25">
      <c r="A88" s="269" t="s">
        <v>252</v>
      </c>
      <c r="B88" s="270"/>
      <c r="C88" s="271"/>
      <c r="D88" s="145" t="s">
        <v>258</v>
      </c>
      <c r="E88" s="42">
        <f t="shared" si="24"/>
        <v>3000</v>
      </c>
      <c r="F88" s="42">
        <f t="shared" si="24"/>
        <v>3000</v>
      </c>
      <c r="G88" s="42">
        <f>F88/E88*100</f>
        <v>100</v>
      </c>
      <c r="H88" s="27" t="s">
        <v>220</v>
      </c>
    </row>
    <row r="89" spans="1:8" s="27" customFormat="1" x14ac:dyDescent="0.25">
      <c r="A89" s="272" t="s">
        <v>96</v>
      </c>
      <c r="B89" s="273"/>
      <c r="C89" s="274"/>
      <c r="D89" s="146" t="s">
        <v>97</v>
      </c>
      <c r="E89" s="41">
        <f t="shared" si="24"/>
        <v>3000</v>
      </c>
      <c r="F89" s="41">
        <f t="shared" si="24"/>
        <v>3000</v>
      </c>
      <c r="G89" s="41">
        <f>F89/E89*100</f>
        <v>100</v>
      </c>
    </row>
    <row r="90" spans="1:8" s="27" customFormat="1" x14ac:dyDescent="0.25">
      <c r="A90" s="250">
        <v>3</v>
      </c>
      <c r="B90" s="275"/>
      <c r="C90" s="276"/>
      <c r="D90" s="147" t="s">
        <v>9</v>
      </c>
      <c r="E90" s="24">
        <f t="shared" si="24"/>
        <v>3000</v>
      </c>
      <c r="F90" s="24">
        <f t="shared" si="24"/>
        <v>3000</v>
      </c>
      <c r="G90" s="24">
        <f>F90/E90*100</f>
        <v>100</v>
      </c>
    </row>
    <row r="91" spans="1:8" s="27" customFormat="1" x14ac:dyDescent="0.25">
      <c r="A91" s="263">
        <v>32</v>
      </c>
      <c r="B91" s="264"/>
      <c r="C91" s="265"/>
      <c r="D91" s="147" t="s">
        <v>18</v>
      </c>
      <c r="E91" s="24">
        <v>3000</v>
      </c>
      <c r="F91" s="24">
        <f t="shared" si="24"/>
        <v>3000</v>
      </c>
      <c r="G91" s="24">
        <f>F91/E91*100</f>
        <v>100</v>
      </c>
    </row>
    <row r="92" spans="1:8" s="27" customFormat="1" x14ac:dyDescent="0.25">
      <c r="A92" s="263">
        <v>329</v>
      </c>
      <c r="B92" s="264"/>
      <c r="C92" s="265"/>
      <c r="D92" s="147" t="s">
        <v>54</v>
      </c>
      <c r="E92" s="24"/>
      <c r="F92" s="24">
        <f t="shared" si="24"/>
        <v>3000</v>
      </c>
      <c r="G92" s="24"/>
    </row>
    <row r="93" spans="1:8" x14ac:dyDescent="0.25">
      <c r="A93" s="266">
        <v>3299</v>
      </c>
      <c r="B93" s="267"/>
      <c r="C93" s="268"/>
      <c r="D93" s="39" t="s">
        <v>54</v>
      </c>
      <c r="E93" s="44"/>
      <c r="F93" s="44">
        <v>3000</v>
      </c>
      <c r="G93" s="44"/>
    </row>
    <row r="94" spans="1:8" s="27" customFormat="1" x14ac:dyDescent="0.25">
      <c r="A94" s="269" t="s">
        <v>119</v>
      </c>
      <c r="B94" s="270"/>
      <c r="C94" s="271"/>
      <c r="D94" s="36" t="s">
        <v>120</v>
      </c>
      <c r="E94" s="42">
        <f t="shared" ref="E94:F98" si="25">E95</f>
        <v>612.65</v>
      </c>
      <c r="F94" s="42">
        <f t="shared" si="25"/>
        <v>612.65</v>
      </c>
      <c r="G94" s="42">
        <f>F94/E94*100</f>
        <v>100</v>
      </c>
      <c r="H94" s="27" t="s">
        <v>220</v>
      </c>
    </row>
    <row r="95" spans="1:8" s="27" customFormat="1" x14ac:dyDescent="0.25">
      <c r="A95" s="272" t="s">
        <v>96</v>
      </c>
      <c r="B95" s="273"/>
      <c r="C95" s="274"/>
      <c r="D95" s="37" t="s">
        <v>97</v>
      </c>
      <c r="E95" s="41">
        <f t="shared" si="25"/>
        <v>612.65</v>
      </c>
      <c r="F95" s="41">
        <f t="shared" si="25"/>
        <v>612.65</v>
      </c>
      <c r="G95" s="41">
        <f>F95/E95*100</f>
        <v>100</v>
      </c>
    </row>
    <row r="96" spans="1:8" s="27" customFormat="1" x14ac:dyDescent="0.25">
      <c r="A96" s="250">
        <v>3</v>
      </c>
      <c r="B96" s="275"/>
      <c r="C96" s="276"/>
      <c r="D96" s="35" t="s">
        <v>9</v>
      </c>
      <c r="E96" s="24">
        <f t="shared" si="25"/>
        <v>612.65</v>
      </c>
      <c r="F96" s="24">
        <f t="shared" si="25"/>
        <v>612.65</v>
      </c>
      <c r="G96" s="24">
        <f>F96/E96*100</f>
        <v>100</v>
      </c>
    </row>
    <row r="97" spans="1:8" s="27" customFormat="1" x14ac:dyDescent="0.25">
      <c r="A97" s="263">
        <v>32</v>
      </c>
      <c r="B97" s="264"/>
      <c r="C97" s="265"/>
      <c r="D97" s="35" t="s">
        <v>18</v>
      </c>
      <c r="E97" s="24">
        <v>612.65</v>
      </c>
      <c r="F97" s="24">
        <f t="shared" si="25"/>
        <v>612.65</v>
      </c>
      <c r="G97" s="24">
        <f>F97/E97*100</f>
        <v>100</v>
      </c>
    </row>
    <row r="98" spans="1:8" s="27" customFormat="1" x14ac:dyDescent="0.25">
      <c r="A98" s="263">
        <v>329</v>
      </c>
      <c r="B98" s="264"/>
      <c r="C98" s="265"/>
      <c r="D98" s="35" t="s">
        <v>54</v>
      </c>
      <c r="E98" s="24"/>
      <c r="F98" s="24">
        <f t="shared" si="25"/>
        <v>612.65</v>
      </c>
      <c r="G98" s="24"/>
    </row>
    <row r="99" spans="1:8" x14ac:dyDescent="0.25">
      <c r="A99" s="266">
        <v>3299</v>
      </c>
      <c r="B99" s="267"/>
      <c r="C99" s="268"/>
      <c r="D99" s="39" t="s">
        <v>54</v>
      </c>
      <c r="E99" s="44"/>
      <c r="F99" s="44">
        <v>612.65</v>
      </c>
      <c r="G99" s="44"/>
    </row>
    <row r="100" spans="1:8" s="27" customFormat="1" ht="15" hidden="1" customHeight="1" x14ac:dyDescent="0.25">
      <c r="A100" s="269" t="s">
        <v>183</v>
      </c>
      <c r="B100" s="270"/>
      <c r="C100" s="271"/>
      <c r="D100" s="36" t="s">
        <v>164</v>
      </c>
      <c r="E100" s="42">
        <f t="shared" ref="E100:G104" si="26">E101</f>
        <v>0</v>
      </c>
      <c r="F100" s="42">
        <f t="shared" si="26"/>
        <v>0</v>
      </c>
      <c r="G100" s="42">
        <f t="shared" si="26"/>
        <v>0</v>
      </c>
    </row>
    <row r="101" spans="1:8" s="27" customFormat="1" ht="15" hidden="1" customHeight="1" x14ac:dyDescent="0.25">
      <c r="A101" s="272" t="s">
        <v>96</v>
      </c>
      <c r="B101" s="273"/>
      <c r="C101" s="274"/>
      <c r="D101" s="37" t="s">
        <v>97</v>
      </c>
      <c r="E101" s="41">
        <f t="shared" si="26"/>
        <v>0</v>
      </c>
      <c r="F101" s="41">
        <f t="shared" si="26"/>
        <v>0</v>
      </c>
      <c r="G101" s="41">
        <f t="shared" si="26"/>
        <v>0</v>
      </c>
    </row>
    <row r="102" spans="1:8" s="27" customFormat="1" ht="15" hidden="1" customHeight="1" x14ac:dyDescent="0.25">
      <c r="A102" s="250">
        <v>3</v>
      </c>
      <c r="B102" s="275"/>
      <c r="C102" s="276"/>
      <c r="D102" s="35" t="s">
        <v>9</v>
      </c>
      <c r="E102" s="24">
        <f t="shared" si="26"/>
        <v>0</v>
      </c>
      <c r="F102" s="24">
        <f t="shared" si="26"/>
        <v>0</v>
      </c>
      <c r="G102" s="24">
        <f t="shared" si="26"/>
        <v>0</v>
      </c>
    </row>
    <row r="103" spans="1:8" s="27" customFormat="1" ht="15" hidden="1" customHeight="1" x14ac:dyDescent="0.25">
      <c r="A103" s="263">
        <v>32</v>
      </c>
      <c r="B103" s="264"/>
      <c r="C103" s="265"/>
      <c r="D103" s="35" t="s">
        <v>18</v>
      </c>
      <c r="E103" s="24">
        <f t="shared" si="26"/>
        <v>0</v>
      </c>
      <c r="F103" s="24">
        <f t="shared" si="26"/>
        <v>0</v>
      </c>
      <c r="G103" s="24">
        <f t="shared" si="26"/>
        <v>0</v>
      </c>
    </row>
    <row r="104" spans="1:8" s="27" customFormat="1" ht="25.5" hidden="1" customHeight="1" x14ac:dyDescent="0.25">
      <c r="A104" s="263">
        <v>329</v>
      </c>
      <c r="B104" s="264"/>
      <c r="C104" s="265"/>
      <c r="D104" s="35" t="s">
        <v>54</v>
      </c>
      <c r="E104" s="24"/>
      <c r="F104" s="24">
        <f t="shared" si="26"/>
        <v>0</v>
      </c>
      <c r="G104" s="24"/>
    </row>
    <row r="105" spans="1:8" ht="25.5" hidden="1" customHeight="1" x14ac:dyDescent="0.25">
      <c r="A105" s="266">
        <v>3299</v>
      </c>
      <c r="B105" s="267"/>
      <c r="C105" s="268"/>
      <c r="D105" s="39" t="s">
        <v>54</v>
      </c>
      <c r="E105" s="44"/>
      <c r="F105" s="44">
        <v>0</v>
      </c>
      <c r="G105" s="44"/>
    </row>
    <row r="106" spans="1:8" s="27" customFormat="1" x14ac:dyDescent="0.25">
      <c r="A106" s="269" t="s">
        <v>183</v>
      </c>
      <c r="B106" s="270"/>
      <c r="C106" s="271"/>
      <c r="D106" s="145" t="s">
        <v>164</v>
      </c>
      <c r="E106" s="42">
        <f t="shared" ref="E106:F110" si="27">E107</f>
        <v>0</v>
      </c>
      <c r="F106" s="42">
        <f t="shared" si="27"/>
        <v>0</v>
      </c>
      <c r="G106" s="42">
        <v>0</v>
      </c>
    </row>
    <row r="107" spans="1:8" s="27" customFormat="1" x14ac:dyDescent="0.25">
      <c r="A107" s="272" t="s">
        <v>96</v>
      </c>
      <c r="B107" s="273"/>
      <c r="C107" s="274"/>
      <c r="D107" s="146" t="s">
        <v>97</v>
      </c>
      <c r="E107" s="41">
        <f t="shared" si="27"/>
        <v>0</v>
      </c>
      <c r="F107" s="41">
        <f t="shared" si="27"/>
        <v>0</v>
      </c>
      <c r="G107" s="41">
        <v>0</v>
      </c>
    </row>
    <row r="108" spans="1:8" s="27" customFormat="1" x14ac:dyDescent="0.25">
      <c r="A108" s="250">
        <v>3</v>
      </c>
      <c r="B108" s="275"/>
      <c r="C108" s="276"/>
      <c r="D108" s="147" t="s">
        <v>9</v>
      </c>
      <c r="E108" s="24">
        <f t="shared" si="27"/>
        <v>0</v>
      </c>
      <c r="F108" s="24">
        <f t="shared" si="27"/>
        <v>0</v>
      </c>
      <c r="G108" s="24">
        <v>0</v>
      </c>
    </row>
    <row r="109" spans="1:8" s="27" customFormat="1" x14ac:dyDescent="0.25">
      <c r="A109" s="263">
        <v>32</v>
      </c>
      <c r="B109" s="264"/>
      <c r="C109" s="265"/>
      <c r="D109" s="147" t="s">
        <v>18</v>
      </c>
      <c r="E109" s="24">
        <v>0</v>
      </c>
      <c r="F109" s="24">
        <f t="shared" si="27"/>
        <v>0</v>
      </c>
      <c r="G109" s="24">
        <v>0</v>
      </c>
    </row>
    <row r="110" spans="1:8" s="27" customFormat="1" x14ac:dyDescent="0.25">
      <c r="A110" s="263">
        <v>329</v>
      </c>
      <c r="B110" s="264"/>
      <c r="C110" s="265"/>
      <c r="D110" s="147" t="s">
        <v>54</v>
      </c>
      <c r="E110" s="24"/>
      <c r="F110" s="24">
        <f t="shared" si="27"/>
        <v>0</v>
      </c>
      <c r="G110" s="24"/>
    </row>
    <row r="111" spans="1:8" x14ac:dyDescent="0.25">
      <c r="A111" s="266">
        <v>3299</v>
      </c>
      <c r="B111" s="267"/>
      <c r="C111" s="268"/>
      <c r="D111" s="39" t="s">
        <v>54</v>
      </c>
      <c r="E111" s="44"/>
      <c r="F111" s="44">
        <v>0</v>
      </c>
      <c r="G111" s="44"/>
    </row>
    <row r="112" spans="1:8" s="27" customFormat="1" x14ac:dyDescent="0.25">
      <c r="A112" s="269" t="s">
        <v>259</v>
      </c>
      <c r="B112" s="270"/>
      <c r="C112" s="271"/>
      <c r="D112" s="145" t="s">
        <v>260</v>
      </c>
      <c r="E112" s="42">
        <f t="shared" ref="E112:F116" si="28">E113</f>
        <v>100</v>
      </c>
      <c r="F112" s="42">
        <f t="shared" si="28"/>
        <v>100</v>
      </c>
      <c r="G112" s="42">
        <f>F112/E112*100</f>
        <v>100</v>
      </c>
      <c r="H112" s="27" t="s">
        <v>220</v>
      </c>
    </row>
    <row r="113" spans="1:8" s="27" customFormat="1" x14ac:dyDescent="0.25">
      <c r="A113" s="272" t="s">
        <v>96</v>
      </c>
      <c r="B113" s="273"/>
      <c r="C113" s="274"/>
      <c r="D113" s="146" t="s">
        <v>97</v>
      </c>
      <c r="E113" s="41">
        <f t="shared" si="28"/>
        <v>100</v>
      </c>
      <c r="F113" s="41">
        <f t="shared" si="28"/>
        <v>100</v>
      </c>
      <c r="G113" s="41">
        <f>F113/E113*100</f>
        <v>100</v>
      </c>
    </row>
    <row r="114" spans="1:8" s="27" customFormat="1" x14ac:dyDescent="0.25">
      <c r="A114" s="250">
        <v>3</v>
      </c>
      <c r="B114" s="275"/>
      <c r="C114" s="276"/>
      <c r="D114" s="147" t="s">
        <v>9</v>
      </c>
      <c r="E114" s="24">
        <f t="shared" si="28"/>
        <v>100</v>
      </c>
      <c r="F114" s="24">
        <f t="shared" si="28"/>
        <v>100</v>
      </c>
      <c r="G114" s="24">
        <f>F114/E114*100</f>
        <v>100</v>
      </c>
    </row>
    <row r="115" spans="1:8" s="27" customFormat="1" x14ac:dyDescent="0.25">
      <c r="A115" s="263">
        <v>32</v>
      </c>
      <c r="B115" s="264"/>
      <c r="C115" s="265"/>
      <c r="D115" s="147" t="s">
        <v>18</v>
      </c>
      <c r="E115" s="24">
        <v>100</v>
      </c>
      <c r="F115" s="24">
        <f t="shared" si="28"/>
        <v>100</v>
      </c>
      <c r="G115" s="24">
        <f>F115/E115*100</f>
        <v>100</v>
      </c>
    </row>
    <row r="116" spans="1:8" s="27" customFormat="1" x14ac:dyDescent="0.25">
      <c r="A116" s="263">
        <v>323</v>
      </c>
      <c r="B116" s="264"/>
      <c r="C116" s="265"/>
      <c r="D116" s="147" t="s">
        <v>64</v>
      </c>
      <c r="E116" s="24"/>
      <c r="F116" s="24">
        <f t="shared" si="28"/>
        <v>100</v>
      </c>
      <c r="G116" s="24"/>
    </row>
    <row r="117" spans="1:8" x14ac:dyDescent="0.25">
      <c r="A117" s="266">
        <v>3237</v>
      </c>
      <c r="B117" s="267"/>
      <c r="C117" s="268"/>
      <c r="D117" s="39" t="s">
        <v>65</v>
      </c>
      <c r="E117" s="44"/>
      <c r="F117" s="44">
        <v>100</v>
      </c>
      <c r="G117" s="44"/>
    </row>
    <row r="118" spans="1:8" s="27" customFormat="1" x14ac:dyDescent="0.25">
      <c r="A118" s="269" t="s">
        <v>121</v>
      </c>
      <c r="B118" s="270"/>
      <c r="C118" s="271"/>
      <c r="D118" s="36" t="s">
        <v>122</v>
      </c>
      <c r="E118" s="42">
        <f t="shared" ref="E118:F122" si="29">E119</f>
        <v>531</v>
      </c>
      <c r="F118" s="42">
        <f t="shared" si="29"/>
        <v>531</v>
      </c>
      <c r="G118" s="42">
        <f>F118/E118*100</f>
        <v>100</v>
      </c>
      <c r="H118" s="27" t="s">
        <v>220</v>
      </c>
    </row>
    <row r="119" spans="1:8" s="27" customFormat="1" x14ac:dyDescent="0.25">
      <c r="A119" s="272" t="s">
        <v>96</v>
      </c>
      <c r="B119" s="273"/>
      <c r="C119" s="274"/>
      <c r="D119" s="37" t="s">
        <v>97</v>
      </c>
      <c r="E119" s="41">
        <f t="shared" si="29"/>
        <v>531</v>
      </c>
      <c r="F119" s="41">
        <f t="shared" si="29"/>
        <v>531</v>
      </c>
      <c r="G119" s="41">
        <f>F119/E119*100</f>
        <v>100</v>
      </c>
    </row>
    <row r="120" spans="1:8" s="27" customFormat="1" x14ac:dyDescent="0.25">
      <c r="A120" s="250">
        <v>3</v>
      </c>
      <c r="B120" s="275"/>
      <c r="C120" s="276"/>
      <c r="D120" s="35" t="s">
        <v>9</v>
      </c>
      <c r="E120" s="24">
        <f t="shared" si="29"/>
        <v>531</v>
      </c>
      <c r="F120" s="24">
        <f t="shared" si="29"/>
        <v>531</v>
      </c>
      <c r="G120" s="24">
        <f>F120/E120*100</f>
        <v>100</v>
      </c>
    </row>
    <row r="121" spans="1:8" s="27" customFormat="1" x14ac:dyDescent="0.25">
      <c r="A121" s="263">
        <v>32</v>
      </c>
      <c r="B121" s="264"/>
      <c r="C121" s="265"/>
      <c r="D121" s="35" t="s">
        <v>18</v>
      </c>
      <c r="E121" s="24">
        <v>531</v>
      </c>
      <c r="F121" s="24">
        <f t="shared" si="29"/>
        <v>531</v>
      </c>
      <c r="G121" s="24">
        <f>F121/E121*100</f>
        <v>100</v>
      </c>
    </row>
    <row r="122" spans="1:8" s="27" customFormat="1" x14ac:dyDescent="0.25">
      <c r="A122" s="263">
        <v>323</v>
      </c>
      <c r="B122" s="264"/>
      <c r="C122" s="265"/>
      <c r="D122" s="112" t="s">
        <v>64</v>
      </c>
      <c r="E122" s="24"/>
      <c r="F122" s="24">
        <f t="shared" si="29"/>
        <v>531</v>
      </c>
      <c r="G122" s="24"/>
    </row>
    <row r="123" spans="1:8" x14ac:dyDescent="0.25">
      <c r="A123" s="266">
        <v>3237</v>
      </c>
      <c r="B123" s="267"/>
      <c r="C123" s="268"/>
      <c r="D123" s="39" t="s">
        <v>65</v>
      </c>
      <c r="E123" s="44"/>
      <c r="F123" s="44">
        <v>531</v>
      </c>
      <c r="G123" s="44"/>
    </row>
    <row r="124" spans="1:8" s="27" customFormat="1" hidden="1" x14ac:dyDescent="0.25">
      <c r="A124" s="269" t="s">
        <v>123</v>
      </c>
      <c r="B124" s="270"/>
      <c r="C124" s="271"/>
      <c r="D124" s="36" t="s">
        <v>124</v>
      </c>
      <c r="E124" s="42">
        <f t="shared" ref="E124:G125" si="30">E125</f>
        <v>0</v>
      </c>
      <c r="F124" s="42">
        <f t="shared" si="30"/>
        <v>0</v>
      </c>
      <c r="G124" s="42">
        <f t="shared" si="30"/>
        <v>0</v>
      </c>
      <c r="H124" s="27" t="s">
        <v>220</v>
      </c>
    </row>
    <row r="125" spans="1:8" s="27" customFormat="1" hidden="1" x14ac:dyDescent="0.25">
      <c r="A125" s="272" t="s">
        <v>96</v>
      </c>
      <c r="B125" s="273"/>
      <c r="C125" s="274"/>
      <c r="D125" s="37" t="s">
        <v>97</v>
      </c>
      <c r="E125" s="41">
        <f t="shared" si="30"/>
        <v>0</v>
      </c>
      <c r="F125" s="41">
        <f t="shared" si="30"/>
        <v>0</v>
      </c>
      <c r="G125" s="41">
        <f t="shared" si="30"/>
        <v>0</v>
      </c>
    </row>
    <row r="126" spans="1:8" s="27" customFormat="1" hidden="1" x14ac:dyDescent="0.25">
      <c r="A126" s="250">
        <v>3</v>
      </c>
      <c r="B126" s="275"/>
      <c r="C126" s="276"/>
      <c r="D126" s="35" t="s">
        <v>9</v>
      </c>
      <c r="E126" s="24">
        <f t="shared" ref="E126:F126" si="31">E127+E134</f>
        <v>0</v>
      </c>
      <c r="F126" s="24">
        <f t="shared" si="31"/>
        <v>0</v>
      </c>
      <c r="G126" s="24">
        <f t="shared" ref="G126" si="32">G127+G134</f>
        <v>0</v>
      </c>
    </row>
    <row r="127" spans="1:8" s="27" customFormat="1" hidden="1" x14ac:dyDescent="0.25">
      <c r="A127" s="263">
        <v>31</v>
      </c>
      <c r="B127" s="264"/>
      <c r="C127" s="265"/>
      <c r="D127" s="35" t="s">
        <v>10</v>
      </c>
      <c r="E127" s="24">
        <f t="shared" ref="E127:F127" si="33">E128+E130+E132</f>
        <v>0</v>
      </c>
      <c r="F127" s="24">
        <f t="shared" si="33"/>
        <v>0</v>
      </c>
      <c r="G127" s="24">
        <f t="shared" ref="G127" si="34">G128+G130+G132</f>
        <v>0</v>
      </c>
    </row>
    <row r="128" spans="1:8" s="27" customFormat="1" hidden="1" x14ac:dyDescent="0.25">
      <c r="A128" s="263">
        <v>311</v>
      </c>
      <c r="B128" s="264"/>
      <c r="C128" s="265"/>
      <c r="D128" s="35" t="s">
        <v>125</v>
      </c>
      <c r="E128" s="24">
        <f t="shared" ref="E128:G128" si="35">E129</f>
        <v>0</v>
      </c>
      <c r="F128" s="24">
        <f t="shared" si="35"/>
        <v>0</v>
      </c>
      <c r="G128" s="24">
        <f t="shared" si="35"/>
        <v>0</v>
      </c>
    </row>
    <row r="129" spans="1:8" hidden="1" x14ac:dyDescent="0.25">
      <c r="A129" s="266">
        <v>3111</v>
      </c>
      <c r="B129" s="267"/>
      <c r="C129" s="268"/>
      <c r="D129" s="39" t="s">
        <v>45</v>
      </c>
      <c r="E129" s="26">
        <v>0</v>
      </c>
      <c r="F129" s="26">
        <v>0</v>
      </c>
      <c r="G129" s="26">
        <v>0</v>
      </c>
    </row>
    <row r="130" spans="1:8" s="27" customFormat="1" hidden="1" x14ac:dyDescent="0.25">
      <c r="A130" s="263">
        <v>312</v>
      </c>
      <c r="B130" s="264"/>
      <c r="C130" s="265"/>
      <c r="D130" s="35" t="s">
        <v>46</v>
      </c>
      <c r="E130" s="24">
        <f t="shared" ref="E130:G130" si="36">E131</f>
        <v>0</v>
      </c>
      <c r="F130" s="24">
        <f t="shared" si="36"/>
        <v>0</v>
      </c>
      <c r="G130" s="24">
        <f t="shared" si="36"/>
        <v>0</v>
      </c>
    </row>
    <row r="131" spans="1:8" hidden="1" x14ac:dyDescent="0.25">
      <c r="A131" s="266">
        <v>3121</v>
      </c>
      <c r="B131" s="267"/>
      <c r="C131" s="268"/>
      <c r="D131" s="39" t="s">
        <v>46</v>
      </c>
      <c r="E131" s="26">
        <v>0</v>
      </c>
      <c r="F131" s="26">
        <v>0</v>
      </c>
      <c r="G131" s="26">
        <v>0</v>
      </c>
    </row>
    <row r="132" spans="1:8" s="27" customFormat="1" hidden="1" x14ac:dyDescent="0.25">
      <c r="A132" s="263">
        <v>313</v>
      </c>
      <c r="B132" s="264"/>
      <c r="C132" s="265"/>
      <c r="D132" s="35" t="s">
        <v>47</v>
      </c>
      <c r="E132" s="24">
        <f t="shared" ref="E132:G132" si="37">E133</f>
        <v>0</v>
      </c>
      <c r="F132" s="24">
        <f t="shared" si="37"/>
        <v>0</v>
      </c>
      <c r="G132" s="24">
        <f t="shared" si="37"/>
        <v>0</v>
      </c>
    </row>
    <row r="133" spans="1:8" hidden="1" x14ac:dyDescent="0.25">
      <c r="A133" s="266">
        <v>3132</v>
      </c>
      <c r="B133" s="267"/>
      <c r="C133" s="268"/>
      <c r="D133" s="39" t="s">
        <v>48</v>
      </c>
      <c r="E133" s="26">
        <v>0</v>
      </c>
      <c r="F133" s="26">
        <v>0</v>
      </c>
      <c r="G133" s="26">
        <v>0</v>
      </c>
    </row>
    <row r="134" spans="1:8" s="27" customFormat="1" hidden="1" x14ac:dyDescent="0.25">
      <c r="A134" s="263">
        <v>32</v>
      </c>
      <c r="B134" s="264"/>
      <c r="C134" s="265"/>
      <c r="D134" s="35" t="s">
        <v>126</v>
      </c>
      <c r="E134" s="24">
        <f t="shared" ref="E134:G134" si="38">E135</f>
        <v>0</v>
      </c>
      <c r="F134" s="24">
        <f t="shared" si="38"/>
        <v>0</v>
      </c>
      <c r="G134" s="24">
        <f t="shared" si="38"/>
        <v>0</v>
      </c>
    </row>
    <row r="135" spans="1:8" s="27" customFormat="1" hidden="1" x14ac:dyDescent="0.25">
      <c r="A135" s="263">
        <v>321</v>
      </c>
      <c r="B135" s="264"/>
      <c r="C135" s="265"/>
      <c r="D135" s="35" t="s">
        <v>49</v>
      </c>
      <c r="E135" s="24">
        <f t="shared" ref="E135:F135" si="39">E136+E137</f>
        <v>0</v>
      </c>
      <c r="F135" s="24">
        <f t="shared" si="39"/>
        <v>0</v>
      </c>
      <c r="G135" s="24">
        <f t="shared" ref="G135" si="40">G136+G137</f>
        <v>0</v>
      </c>
    </row>
    <row r="136" spans="1:8" hidden="1" x14ac:dyDescent="0.25">
      <c r="A136" s="266">
        <v>3211</v>
      </c>
      <c r="B136" s="267"/>
      <c r="C136" s="268"/>
      <c r="D136" s="39" t="s">
        <v>59</v>
      </c>
      <c r="E136" s="26">
        <v>0</v>
      </c>
      <c r="F136" s="26">
        <v>0</v>
      </c>
      <c r="G136" s="26">
        <v>0</v>
      </c>
    </row>
    <row r="137" spans="1:8" hidden="1" x14ac:dyDescent="0.25">
      <c r="A137" s="266">
        <v>3212</v>
      </c>
      <c r="B137" s="267"/>
      <c r="C137" s="268"/>
      <c r="D137" s="39" t="s">
        <v>127</v>
      </c>
      <c r="E137" s="26">
        <v>0</v>
      </c>
      <c r="F137" s="26">
        <v>0</v>
      </c>
      <c r="G137" s="26">
        <v>0</v>
      </c>
    </row>
    <row r="138" spans="1:8" s="27" customFormat="1" hidden="1" x14ac:dyDescent="0.25">
      <c r="A138" s="269" t="s">
        <v>128</v>
      </c>
      <c r="B138" s="270"/>
      <c r="C138" s="271"/>
      <c r="D138" s="36" t="s">
        <v>129</v>
      </c>
      <c r="E138" s="42">
        <f t="shared" ref="E138:G139" si="41">E139</f>
        <v>0</v>
      </c>
      <c r="F138" s="42">
        <f t="shared" si="41"/>
        <v>0</v>
      </c>
      <c r="G138" s="42">
        <f t="shared" si="41"/>
        <v>0</v>
      </c>
      <c r="H138" s="27" t="s">
        <v>220</v>
      </c>
    </row>
    <row r="139" spans="1:8" s="27" customFormat="1" hidden="1" x14ac:dyDescent="0.25">
      <c r="A139" s="272" t="s">
        <v>96</v>
      </c>
      <c r="B139" s="273"/>
      <c r="C139" s="274"/>
      <c r="D139" s="37" t="s">
        <v>97</v>
      </c>
      <c r="E139" s="41">
        <f t="shared" si="41"/>
        <v>0</v>
      </c>
      <c r="F139" s="41">
        <f t="shared" si="41"/>
        <v>0</v>
      </c>
      <c r="G139" s="41">
        <f t="shared" si="41"/>
        <v>0</v>
      </c>
    </row>
    <row r="140" spans="1:8" s="27" customFormat="1" hidden="1" x14ac:dyDescent="0.25">
      <c r="A140" s="250">
        <v>3</v>
      </c>
      <c r="B140" s="275"/>
      <c r="C140" s="276"/>
      <c r="D140" s="35" t="s">
        <v>9</v>
      </c>
      <c r="E140" s="24">
        <f t="shared" ref="E140:F140" si="42">E141+E148</f>
        <v>0</v>
      </c>
      <c r="F140" s="24">
        <f t="shared" si="42"/>
        <v>0</v>
      </c>
      <c r="G140" s="24">
        <f t="shared" ref="G140" si="43">G141+G148</f>
        <v>0</v>
      </c>
    </row>
    <row r="141" spans="1:8" s="27" customFormat="1" hidden="1" x14ac:dyDescent="0.25">
      <c r="A141" s="263">
        <v>31</v>
      </c>
      <c r="B141" s="264"/>
      <c r="C141" s="265"/>
      <c r="D141" s="35" t="s">
        <v>10</v>
      </c>
      <c r="E141" s="24">
        <f t="shared" ref="E141:F141" si="44">E142+E144+E146</f>
        <v>0</v>
      </c>
      <c r="F141" s="24">
        <f t="shared" si="44"/>
        <v>0</v>
      </c>
      <c r="G141" s="24">
        <f t="shared" ref="G141" si="45">G142+G144+G146</f>
        <v>0</v>
      </c>
    </row>
    <row r="142" spans="1:8" s="27" customFormat="1" hidden="1" x14ac:dyDescent="0.25">
      <c r="A142" s="263">
        <v>311</v>
      </c>
      <c r="B142" s="264"/>
      <c r="C142" s="265"/>
      <c r="D142" s="35" t="s">
        <v>125</v>
      </c>
      <c r="E142" s="24"/>
      <c r="F142" s="24">
        <f t="shared" ref="F142:G142" si="46">F143</f>
        <v>0</v>
      </c>
      <c r="G142" s="24">
        <f t="shared" si="46"/>
        <v>0</v>
      </c>
    </row>
    <row r="143" spans="1:8" hidden="1" x14ac:dyDescent="0.25">
      <c r="A143" s="266">
        <v>3111</v>
      </c>
      <c r="B143" s="267"/>
      <c r="C143" s="268"/>
      <c r="D143" s="39" t="s">
        <v>45</v>
      </c>
      <c r="E143" s="26"/>
      <c r="F143" s="26">
        <v>0</v>
      </c>
      <c r="G143" s="26">
        <v>0</v>
      </c>
    </row>
    <row r="144" spans="1:8" s="27" customFormat="1" hidden="1" x14ac:dyDescent="0.25">
      <c r="A144" s="263">
        <v>312</v>
      </c>
      <c r="B144" s="264"/>
      <c r="C144" s="265"/>
      <c r="D144" s="35" t="s">
        <v>46</v>
      </c>
      <c r="E144" s="24"/>
      <c r="F144" s="24">
        <f t="shared" ref="F144:G144" si="47">F145</f>
        <v>0</v>
      </c>
      <c r="G144" s="24">
        <f t="shared" si="47"/>
        <v>0</v>
      </c>
    </row>
    <row r="145" spans="1:8" hidden="1" x14ac:dyDescent="0.25">
      <c r="A145" s="266">
        <v>3121</v>
      </c>
      <c r="B145" s="267"/>
      <c r="C145" s="268"/>
      <c r="D145" s="39" t="s">
        <v>46</v>
      </c>
      <c r="E145" s="26"/>
      <c r="F145" s="26">
        <v>0</v>
      </c>
      <c r="G145" s="26">
        <v>0</v>
      </c>
    </row>
    <row r="146" spans="1:8" s="27" customFormat="1" hidden="1" x14ac:dyDescent="0.25">
      <c r="A146" s="263">
        <v>313</v>
      </c>
      <c r="B146" s="264"/>
      <c r="C146" s="265"/>
      <c r="D146" s="35" t="s">
        <v>47</v>
      </c>
      <c r="E146" s="24"/>
      <c r="F146" s="24">
        <f t="shared" ref="F146:G146" si="48">F147</f>
        <v>0</v>
      </c>
      <c r="G146" s="24">
        <f t="shared" si="48"/>
        <v>0</v>
      </c>
    </row>
    <row r="147" spans="1:8" hidden="1" x14ac:dyDescent="0.25">
      <c r="A147" s="266">
        <v>3132</v>
      </c>
      <c r="B147" s="267"/>
      <c r="C147" s="268"/>
      <c r="D147" s="39" t="s">
        <v>48</v>
      </c>
      <c r="E147" s="26"/>
      <c r="F147" s="26">
        <v>0</v>
      </c>
      <c r="G147" s="26">
        <v>0</v>
      </c>
    </row>
    <row r="148" spans="1:8" s="27" customFormat="1" hidden="1" x14ac:dyDescent="0.25">
      <c r="A148" s="263">
        <v>32</v>
      </c>
      <c r="B148" s="264"/>
      <c r="C148" s="265"/>
      <c r="D148" s="35" t="s">
        <v>126</v>
      </c>
      <c r="E148" s="24">
        <f t="shared" ref="E148:G148" si="49">E149</f>
        <v>0</v>
      </c>
      <c r="F148" s="24">
        <f t="shared" si="49"/>
        <v>0</v>
      </c>
      <c r="G148" s="24">
        <f t="shared" si="49"/>
        <v>0</v>
      </c>
    </row>
    <row r="149" spans="1:8" s="27" customFormat="1" hidden="1" x14ac:dyDescent="0.25">
      <c r="A149" s="263">
        <v>321</v>
      </c>
      <c r="B149" s="264"/>
      <c r="C149" s="265"/>
      <c r="D149" s="35" t="s">
        <v>49</v>
      </c>
      <c r="E149" s="24"/>
      <c r="F149" s="24">
        <f t="shared" ref="F149" si="50">F150+F151</f>
        <v>0</v>
      </c>
      <c r="G149" s="24">
        <f t="shared" ref="G149" si="51">G150+G151</f>
        <v>0</v>
      </c>
    </row>
    <row r="150" spans="1:8" hidden="1" x14ac:dyDescent="0.25">
      <c r="A150" s="266">
        <v>3211</v>
      </c>
      <c r="B150" s="267"/>
      <c r="C150" s="268"/>
      <c r="D150" s="39" t="s">
        <v>59</v>
      </c>
      <c r="E150" s="26"/>
      <c r="F150" s="26">
        <v>0</v>
      </c>
      <c r="G150" s="26">
        <v>0</v>
      </c>
    </row>
    <row r="151" spans="1:8" hidden="1" x14ac:dyDescent="0.25">
      <c r="A151" s="266">
        <v>3212</v>
      </c>
      <c r="B151" s="267"/>
      <c r="C151" s="268"/>
      <c r="D151" s="39" t="s">
        <v>127</v>
      </c>
      <c r="E151" s="26"/>
      <c r="F151" s="26">
        <v>0</v>
      </c>
      <c r="G151" s="26">
        <v>0</v>
      </c>
    </row>
    <row r="152" spans="1:8" s="27" customFormat="1" hidden="1" x14ac:dyDescent="0.25">
      <c r="A152" s="269" t="s">
        <v>130</v>
      </c>
      <c r="B152" s="270"/>
      <c r="C152" s="271"/>
      <c r="D152" s="36" t="s">
        <v>131</v>
      </c>
      <c r="E152" s="42">
        <f t="shared" ref="E152:G153" si="52">E153</f>
        <v>0</v>
      </c>
      <c r="F152" s="42">
        <f t="shared" si="52"/>
        <v>0</v>
      </c>
      <c r="G152" s="42">
        <f t="shared" si="52"/>
        <v>0</v>
      </c>
      <c r="H152" s="27" t="s">
        <v>220</v>
      </c>
    </row>
    <row r="153" spans="1:8" s="27" customFormat="1" hidden="1" x14ac:dyDescent="0.25">
      <c r="A153" s="272" t="s">
        <v>96</v>
      </c>
      <c r="B153" s="273"/>
      <c r="C153" s="274"/>
      <c r="D153" s="37" t="s">
        <v>97</v>
      </c>
      <c r="E153" s="41">
        <f t="shared" si="52"/>
        <v>0</v>
      </c>
      <c r="F153" s="41">
        <f t="shared" si="52"/>
        <v>0</v>
      </c>
      <c r="G153" s="41">
        <f t="shared" si="52"/>
        <v>0</v>
      </c>
    </row>
    <row r="154" spans="1:8" s="27" customFormat="1" hidden="1" x14ac:dyDescent="0.25">
      <c r="A154" s="250">
        <v>3</v>
      </c>
      <c r="B154" s="275"/>
      <c r="C154" s="276"/>
      <c r="D154" s="35" t="s">
        <v>9</v>
      </c>
      <c r="E154" s="24">
        <f t="shared" ref="E154:F154" si="53">E155+E162</f>
        <v>0</v>
      </c>
      <c r="F154" s="24">
        <f t="shared" si="53"/>
        <v>0</v>
      </c>
      <c r="G154" s="24">
        <f t="shared" ref="G154" si="54">G155+G162</f>
        <v>0</v>
      </c>
    </row>
    <row r="155" spans="1:8" s="27" customFormat="1" hidden="1" x14ac:dyDescent="0.25">
      <c r="A155" s="263">
        <v>31</v>
      </c>
      <c r="B155" s="264"/>
      <c r="C155" s="265"/>
      <c r="D155" s="35" t="s">
        <v>10</v>
      </c>
      <c r="E155" s="24">
        <f t="shared" ref="E155:F155" si="55">E156+E158+E160</f>
        <v>0</v>
      </c>
      <c r="F155" s="24">
        <f t="shared" si="55"/>
        <v>0</v>
      </c>
      <c r="G155" s="24">
        <f t="shared" ref="G155" si="56">G156+G158+G160</f>
        <v>0</v>
      </c>
    </row>
    <row r="156" spans="1:8" s="27" customFormat="1" hidden="1" x14ac:dyDescent="0.25">
      <c r="A156" s="263">
        <v>311</v>
      </c>
      <c r="B156" s="264"/>
      <c r="C156" s="265"/>
      <c r="D156" s="35" t="s">
        <v>125</v>
      </c>
      <c r="E156" s="24"/>
      <c r="F156" s="24">
        <f t="shared" ref="F156:G156" si="57">F157</f>
        <v>0</v>
      </c>
      <c r="G156" s="24">
        <f t="shared" si="57"/>
        <v>0</v>
      </c>
    </row>
    <row r="157" spans="1:8" hidden="1" x14ac:dyDescent="0.25">
      <c r="A157" s="266">
        <v>3111</v>
      </c>
      <c r="B157" s="267"/>
      <c r="C157" s="268"/>
      <c r="D157" s="39" t="s">
        <v>45</v>
      </c>
      <c r="E157" s="26"/>
      <c r="F157" s="26">
        <v>0</v>
      </c>
      <c r="G157" s="26">
        <v>0</v>
      </c>
    </row>
    <row r="158" spans="1:8" s="27" customFormat="1" hidden="1" x14ac:dyDescent="0.25">
      <c r="A158" s="263">
        <v>312</v>
      </c>
      <c r="B158" s="264"/>
      <c r="C158" s="265"/>
      <c r="D158" s="35" t="s">
        <v>46</v>
      </c>
      <c r="E158" s="24"/>
      <c r="F158" s="24">
        <f t="shared" ref="F158:G158" si="58">F159</f>
        <v>0</v>
      </c>
      <c r="G158" s="24">
        <f t="shared" si="58"/>
        <v>0</v>
      </c>
    </row>
    <row r="159" spans="1:8" hidden="1" x14ac:dyDescent="0.25">
      <c r="A159" s="266">
        <v>3121</v>
      </c>
      <c r="B159" s="267"/>
      <c r="C159" s="268"/>
      <c r="D159" s="39" t="s">
        <v>46</v>
      </c>
      <c r="E159" s="26"/>
      <c r="F159" s="26">
        <v>0</v>
      </c>
      <c r="G159" s="26">
        <v>0</v>
      </c>
    </row>
    <row r="160" spans="1:8" s="27" customFormat="1" hidden="1" x14ac:dyDescent="0.25">
      <c r="A160" s="263">
        <v>313</v>
      </c>
      <c r="B160" s="264"/>
      <c r="C160" s="265"/>
      <c r="D160" s="35" t="s">
        <v>47</v>
      </c>
      <c r="E160" s="24"/>
      <c r="F160" s="24">
        <f t="shared" ref="F160:G160" si="59">F161</f>
        <v>0</v>
      </c>
      <c r="G160" s="24">
        <f t="shared" si="59"/>
        <v>0</v>
      </c>
    </row>
    <row r="161" spans="1:8" hidden="1" x14ac:dyDescent="0.25">
      <c r="A161" s="266">
        <v>3132</v>
      </c>
      <c r="B161" s="267"/>
      <c r="C161" s="268"/>
      <c r="D161" s="39" t="s">
        <v>48</v>
      </c>
      <c r="E161" s="26"/>
      <c r="F161" s="26">
        <v>0</v>
      </c>
      <c r="G161" s="26">
        <v>0</v>
      </c>
    </row>
    <row r="162" spans="1:8" s="27" customFormat="1" hidden="1" x14ac:dyDescent="0.25">
      <c r="A162" s="263">
        <v>32</v>
      </c>
      <c r="B162" s="264"/>
      <c r="C162" s="265"/>
      <c r="D162" s="35" t="s">
        <v>126</v>
      </c>
      <c r="E162" s="24">
        <f t="shared" ref="E162:G162" si="60">E163</f>
        <v>0</v>
      </c>
      <c r="F162" s="24">
        <f t="shared" si="60"/>
        <v>0</v>
      </c>
      <c r="G162" s="24">
        <f t="shared" si="60"/>
        <v>0</v>
      </c>
    </row>
    <row r="163" spans="1:8" s="27" customFormat="1" hidden="1" x14ac:dyDescent="0.25">
      <c r="A163" s="263">
        <v>321</v>
      </c>
      <c r="B163" s="264"/>
      <c r="C163" s="265"/>
      <c r="D163" s="35" t="s">
        <v>49</v>
      </c>
      <c r="E163" s="24"/>
      <c r="F163" s="24">
        <f t="shared" ref="F163" si="61">F164+F165</f>
        <v>0</v>
      </c>
      <c r="G163" s="24">
        <f t="shared" ref="G163" si="62">G164+G165</f>
        <v>0</v>
      </c>
    </row>
    <row r="164" spans="1:8" hidden="1" x14ac:dyDescent="0.25">
      <c r="A164" s="266">
        <v>3211</v>
      </c>
      <c r="B164" s="267"/>
      <c r="C164" s="268"/>
      <c r="D164" s="39" t="s">
        <v>59</v>
      </c>
      <c r="E164" s="26"/>
      <c r="F164" s="26">
        <v>0</v>
      </c>
      <c r="G164" s="26">
        <v>0</v>
      </c>
    </row>
    <row r="165" spans="1:8" hidden="1" x14ac:dyDescent="0.25">
      <c r="A165" s="266">
        <v>3212</v>
      </c>
      <c r="B165" s="267"/>
      <c r="C165" s="268"/>
      <c r="D165" s="39" t="s">
        <v>127</v>
      </c>
      <c r="E165" s="26"/>
      <c r="F165" s="26">
        <v>0</v>
      </c>
      <c r="G165" s="26">
        <v>0</v>
      </c>
    </row>
    <row r="166" spans="1:8" s="27" customFormat="1" x14ac:dyDescent="0.25">
      <c r="A166" s="269" t="s">
        <v>204</v>
      </c>
      <c r="B166" s="270"/>
      <c r="C166" s="271"/>
      <c r="D166" s="109" t="s">
        <v>202</v>
      </c>
      <c r="E166" s="42">
        <f t="shared" ref="E166:F167" si="63">E167</f>
        <v>31795.579999999998</v>
      </c>
      <c r="F166" s="42">
        <f t="shared" si="63"/>
        <v>31795.58</v>
      </c>
      <c r="G166" s="42">
        <f>F166/E166*100</f>
        <v>100.00000000000003</v>
      </c>
      <c r="H166" s="27" t="s">
        <v>220</v>
      </c>
    </row>
    <row r="167" spans="1:8" s="27" customFormat="1" x14ac:dyDescent="0.25">
      <c r="A167" s="272" t="s">
        <v>96</v>
      </c>
      <c r="B167" s="273"/>
      <c r="C167" s="274"/>
      <c r="D167" s="110" t="s">
        <v>97</v>
      </c>
      <c r="E167" s="41">
        <f t="shared" si="63"/>
        <v>31795.579999999998</v>
      </c>
      <c r="F167" s="41">
        <f t="shared" si="63"/>
        <v>31795.58</v>
      </c>
      <c r="G167" s="41">
        <f>F167/E167*100</f>
        <v>100.00000000000003</v>
      </c>
    </row>
    <row r="168" spans="1:8" s="27" customFormat="1" x14ac:dyDescent="0.25">
      <c r="A168" s="250">
        <v>3</v>
      </c>
      <c r="B168" s="275"/>
      <c r="C168" s="276"/>
      <c r="D168" s="111" t="s">
        <v>9</v>
      </c>
      <c r="E168" s="24">
        <f t="shared" ref="E168:F168" si="64">E169+E176</f>
        <v>31795.579999999998</v>
      </c>
      <c r="F168" s="24">
        <f t="shared" si="64"/>
        <v>31795.58</v>
      </c>
      <c r="G168" s="24">
        <f>F168/E168*100</f>
        <v>100.00000000000003</v>
      </c>
    </row>
    <row r="169" spans="1:8" s="27" customFormat="1" x14ac:dyDescent="0.25">
      <c r="A169" s="263">
        <v>31</v>
      </c>
      <c r="B169" s="264"/>
      <c r="C169" s="265"/>
      <c r="D169" s="111" t="s">
        <v>10</v>
      </c>
      <c r="E169" s="24">
        <v>28889.71</v>
      </c>
      <c r="F169" s="24">
        <f t="shared" ref="F169" si="65">F170+F172+F174</f>
        <v>28320.210000000003</v>
      </c>
      <c r="G169" s="24">
        <f>F169/E169*100</f>
        <v>98.02870987628468</v>
      </c>
    </row>
    <row r="170" spans="1:8" s="27" customFormat="1" x14ac:dyDescent="0.25">
      <c r="A170" s="263">
        <v>311</v>
      </c>
      <c r="B170" s="264"/>
      <c r="C170" s="265"/>
      <c r="D170" s="111" t="s">
        <v>125</v>
      </c>
      <c r="E170" s="24"/>
      <c r="F170" s="24">
        <f t="shared" ref="F170" si="66">F171</f>
        <v>22737.9</v>
      </c>
      <c r="G170" s="24"/>
    </row>
    <row r="171" spans="1:8" x14ac:dyDescent="0.25">
      <c r="A171" s="266">
        <v>3111</v>
      </c>
      <c r="B171" s="267"/>
      <c r="C171" s="268"/>
      <c r="D171" s="39" t="s">
        <v>45</v>
      </c>
      <c r="E171" s="26"/>
      <c r="F171" s="26">
        <v>22737.9</v>
      </c>
      <c r="G171" s="26"/>
    </row>
    <row r="172" spans="1:8" s="27" customFormat="1" x14ac:dyDescent="0.25">
      <c r="A172" s="263">
        <v>312</v>
      </c>
      <c r="B172" s="264"/>
      <c r="C172" s="265"/>
      <c r="D172" s="111" t="s">
        <v>46</v>
      </c>
      <c r="E172" s="24"/>
      <c r="F172" s="24">
        <f t="shared" ref="F172" si="67">F173</f>
        <v>2400</v>
      </c>
      <c r="G172" s="24"/>
    </row>
    <row r="173" spans="1:8" x14ac:dyDescent="0.25">
      <c r="A173" s="266">
        <v>3121</v>
      </c>
      <c r="B173" s="267"/>
      <c r="C173" s="268"/>
      <c r="D173" s="39" t="s">
        <v>46</v>
      </c>
      <c r="E173" s="26"/>
      <c r="F173" s="26">
        <v>2400</v>
      </c>
      <c r="G173" s="26"/>
    </row>
    <row r="174" spans="1:8" s="27" customFormat="1" x14ac:dyDescent="0.25">
      <c r="A174" s="263">
        <v>313</v>
      </c>
      <c r="B174" s="264"/>
      <c r="C174" s="265"/>
      <c r="D174" s="111" t="s">
        <v>47</v>
      </c>
      <c r="E174" s="24"/>
      <c r="F174" s="24">
        <f t="shared" ref="F174" si="68">F175</f>
        <v>3182.31</v>
      </c>
      <c r="G174" s="24"/>
    </row>
    <row r="175" spans="1:8" x14ac:dyDescent="0.25">
      <c r="A175" s="266">
        <v>3132</v>
      </c>
      <c r="B175" s="267"/>
      <c r="C175" s="268"/>
      <c r="D175" s="39" t="s">
        <v>48</v>
      </c>
      <c r="E175" s="26"/>
      <c r="F175" s="26">
        <v>3182.31</v>
      </c>
      <c r="G175" s="26"/>
    </row>
    <row r="176" spans="1:8" s="27" customFormat="1" x14ac:dyDescent="0.25">
      <c r="A176" s="263">
        <v>32</v>
      </c>
      <c r="B176" s="264"/>
      <c r="C176" s="265"/>
      <c r="D176" s="111" t="s">
        <v>126</v>
      </c>
      <c r="E176" s="24">
        <v>2905.87</v>
      </c>
      <c r="F176" s="24">
        <f t="shared" ref="F176" si="69">F177</f>
        <v>3475.37</v>
      </c>
      <c r="G176" s="24">
        <f>F176/E176*100</f>
        <v>119.59826145009929</v>
      </c>
    </row>
    <row r="177" spans="1:8" s="27" customFormat="1" x14ac:dyDescent="0.25">
      <c r="A177" s="263">
        <v>321</v>
      </c>
      <c r="B177" s="264"/>
      <c r="C177" s="265"/>
      <c r="D177" s="111" t="s">
        <v>49</v>
      </c>
      <c r="E177" s="24"/>
      <c r="F177" s="24">
        <f>F178+F179+F180</f>
        <v>3475.37</v>
      </c>
      <c r="G177" s="24"/>
    </row>
    <row r="178" spans="1:8" x14ac:dyDescent="0.25">
      <c r="A178" s="266">
        <v>3211</v>
      </c>
      <c r="B178" s="267"/>
      <c r="C178" s="268"/>
      <c r="D178" s="39" t="s">
        <v>59</v>
      </c>
      <c r="E178" s="26"/>
      <c r="F178" s="26">
        <v>220</v>
      </c>
      <c r="G178" s="26"/>
    </row>
    <row r="179" spans="1:8" x14ac:dyDescent="0.25">
      <c r="A179" s="266">
        <v>3212</v>
      </c>
      <c r="B179" s="267"/>
      <c r="C179" s="268"/>
      <c r="D179" s="39" t="s">
        <v>127</v>
      </c>
      <c r="E179" s="26"/>
      <c r="F179" s="26">
        <v>3155.37</v>
      </c>
      <c r="G179" s="26"/>
    </row>
    <row r="180" spans="1:8" x14ac:dyDescent="0.25">
      <c r="A180" s="266">
        <v>3213</v>
      </c>
      <c r="B180" s="267"/>
      <c r="C180" s="268"/>
      <c r="D180" s="39" t="s">
        <v>60</v>
      </c>
      <c r="E180" s="26"/>
      <c r="F180" s="26">
        <v>100</v>
      </c>
      <c r="G180" s="26"/>
    </row>
    <row r="181" spans="1:8" s="27" customFormat="1" x14ac:dyDescent="0.25">
      <c r="A181" s="269" t="s">
        <v>250</v>
      </c>
      <c r="B181" s="270"/>
      <c r="C181" s="271"/>
      <c r="D181" s="139" t="s">
        <v>251</v>
      </c>
      <c r="E181" s="42">
        <f t="shared" ref="E181:F182" si="70">E182</f>
        <v>18799.240000000002</v>
      </c>
      <c r="F181" s="42">
        <f t="shared" si="70"/>
        <v>18799.240000000002</v>
      </c>
      <c r="G181" s="42">
        <f>F181/E181*100</f>
        <v>100</v>
      </c>
      <c r="H181" s="27" t="s">
        <v>220</v>
      </c>
    </row>
    <row r="182" spans="1:8" s="27" customFormat="1" x14ac:dyDescent="0.25">
      <c r="A182" s="272" t="s">
        <v>96</v>
      </c>
      <c r="B182" s="273"/>
      <c r="C182" s="274"/>
      <c r="D182" s="140" t="s">
        <v>97</v>
      </c>
      <c r="E182" s="41">
        <f t="shared" si="70"/>
        <v>18799.240000000002</v>
      </c>
      <c r="F182" s="41">
        <f t="shared" si="70"/>
        <v>18799.240000000002</v>
      </c>
      <c r="G182" s="41">
        <f>F182/E182*100</f>
        <v>100</v>
      </c>
    </row>
    <row r="183" spans="1:8" s="27" customFormat="1" x14ac:dyDescent="0.25">
      <c r="A183" s="250">
        <v>3</v>
      </c>
      <c r="B183" s="275"/>
      <c r="C183" s="276"/>
      <c r="D183" s="141" t="s">
        <v>9</v>
      </c>
      <c r="E183" s="24">
        <f t="shared" ref="E183" si="71">E184+E191</f>
        <v>18799.240000000002</v>
      </c>
      <c r="F183" s="24">
        <f t="shared" ref="F183" si="72">F184+F191</f>
        <v>18799.240000000002</v>
      </c>
      <c r="G183" s="24">
        <f>F183/E183*100</f>
        <v>100</v>
      </c>
    </row>
    <row r="184" spans="1:8" s="27" customFormat="1" x14ac:dyDescent="0.25">
      <c r="A184" s="263">
        <v>31</v>
      </c>
      <c r="B184" s="264"/>
      <c r="C184" s="265"/>
      <c r="D184" s="141" t="s">
        <v>10</v>
      </c>
      <c r="E184" s="24">
        <v>17649.080000000002</v>
      </c>
      <c r="F184" s="24">
        <f t="shared" ref="F184" si="73">F185+F187+F189</f>
        <v>17649.080000000002</v>
      </c>
      <c r="G184" s="24">
        <f>F184/E184*100</f>
        <v>100</v>
      </c>
    </row>
    <row r="185" spans="1:8" s="27" customFormat="1" x14ac:dyDescent="0.25">
      <c r="A185" s="263">
        <v>311</v>
      </c>
      <c r="B185" s="264"/>
      <c r="C185" s="265"/>
      <c r="D185" s="141" t="s">
        <v>125</v>
      </c>
      <c r="E185" s="24"/>
      <c r="F185" s="24">
        <f t="shared" ref="F185" si="74">F186</f>
        <v>13003.5</v>
      </c>
      <c r="G185" s="24"/>
    </row>
    <row r="186" spans="1:8" x14ac:dyDescent="0.25">
      <c r="A186" s="266">
        <v>3111</v>
      </c>
      <c r="B186" s="267"/>
      <c r="C186" s="268"/>
      <c r="D186" s="39" t="s">
        <v>45</v>
      </c>
      <c r="E186" s="26"/>
      <c r="F186" s="26">
        <v>13003.5</v>
      </c>
      <c r="G186" s="26"/>
    </row>
    <row r="187" spans="1:8" s="27" customFormat="1" x14ac:dyDescent="0.25">
      <c r="A187" s="263">
        <v>312</v>
      </c>
      <c r="B187" s="264"/>
      <c r="C187" s="265"/>
      <c r="D187" s="141" t="s">
        <v>46</v>
      </c>
      <c r="E187" s="24"/>
      <c r="F187" s="24">
        <f t="shared" ref="F187" si="75">F188</f>
        <v>2500</v>
      </c>
      <c r="G187" s="24"/>
    </row>
    <row r="188" spans="1:8" x14ac:dyDescent="0.25">
      <c r="A188" s="266">
        <v>3121</v>
      </c>
      <c r="B188" s="267"/>
      <c r="C188" s="268"/>
      <c r="D188" s="39" t="s">
        <v>46</v>
      </c>
      <c r="E188" s="26"/>
      <c r="F188" s="26">
        <v>2500</v>
      </c>
      <c r="G188" s="26"/>
    </row>
    <row r="189" spans="1:8" s="27" customFormat="1" x14ac:dyDescent="0.25">
      <c r="A189" s="263">
        <v>313</v>
      </c>
      <c r="B189" s="264"/>
      <c r="C189" s="265"/>
      <c r="D189" s="141" t="s">
        <v>47</v>
      </c>
      <c r="E189" s="24"/>
      <c r="F189" s="24">
        <f t="shared" ref="F189" si="76">F190</f>
        <v>2145.58</v>
      </c>
      <c r="G189" s="24"/>
    </row>
    <row r="190" spans="1:8" x14ac:dyDescent="0.25">
      <c r="A190" s="266">
        <v>3132</v>
      </c>
      <c r="B190" s="267"/>
      <c r="C190" s="268"/>
      <c r="D190" s="39" t="s">
        <v>48</v>
      </c>
      <c r="E190" s="26"/>
      <c r="F190" s="26">
        <v>2145.58</v>
      </c>
      <c r="G190" s="26"/>
    </row>
    <row r="191" spans="1:8" s="27" customFormat="1" x14ac:dyDescent="0.25">
      <c r="A191" s="263">
        <v>32</v>
      </c>
      <c r="B191" s="264"/>
      <c r="C191" s="265"/>
      <c r="D191" s="141" t="s">
        <v>126</v>
      </c>
      <c r="E191" s="24">
        <v>1150.1600000000001</v>
      </c>
      <c r="F191" s="24">
        <f t="shared" ref="F191" si="77">F192</f>
        <v>1150.1600000000001</v>
      </c>
      <c r="G191" s="24">
        <f>F191/E191*100</f>
        <v>100</v>
      </c>
    </row>
    <row r="192" spans="1:8" s="27" customFormat="1" x14ac:dyDescent="0.25">
      <c r="A192" s="263">
        <v>321</v>
      </c>
      <c r="B192" s="264"/>
      <c r="C192" s="265"/>
      <c r="D192" s="141" t="s">
        <v>49</v>
      </c>
      <c r="E192" s="24"/>
      <c r="F192" s="24">
        <f t="shared" ref="F192" si="78">F193+F194</f>
        <v>1150.1600000000001</v>
      </c>
      <c r="G192" s="24"/>
    </row>
    <row r="193" spans="1:8" x14ac:dyDescent="0.25">
      <c r="A193" s="266">
        <v>3211</v>
      </c>
      <c r="B193" s="267"/>
      <c r="C193" s="268"/>
      <c r="D193" s="39" t="s">
        <v>59</v>
      </c>
      <c r="E193" s="26"/>
      <c r="F193" s="26">
        <v>30</v>
      </c>
      <c r="G193" s="26"/>
    </row>
    <row r="194" spans="1:8" x14ac:dyDescent="0.25">
      <c r="A194" s="266">
        <v>3212</v>
      </c>
      <c r="B194" s="267"/>
      <c r="C194" s="268"/>
      <c r="D194" s="39" t="s">
        <v>127</v>
      </c>
      <c r="E194" s="26"/>
      <c r="F194" s="26">
        <v>1120.1600000000001</v>
      </c>
      <c r="G194" s="26"/>
    </row>
    <row r="195" spans="1:8" x14ac:dyDescent="0.25">
      <c r="A195" s="266">
        <v>3213</v>
      </c>
      <c r="B195" s="267"/>
      <c r="C195" s="268"/>
      <c r="D195" s="39" t="s">
        <v>60</v>
      </c>
      <c r="E195" s="26"/>
      <c r="F195" s="26">
        <v>0</v>
      </c>
      <c r="G195" s="26"/>
    </row>
    <row r="196" spans="1:8" s="27" customFormat="1" x14ac:dyDescent="0.25">
      <c r="A196" s="269" t="s">
        <v>261</v>
      </c>
      <c r="B196" s="270"/>
      <c r="C196" s="271"/>
      <c r="D196" s="145" t="s">
        <v>262</v>
      </c>
      <c r="E196" s="42">
        <f t="shared" ref="E196:F197" si="79">E197</f>
        <v>0</v>
      </c>
      <c r="F196" s="42">
        <f t="shared" si="79"/>
        <v>0</v>
      </c>
      <c r="G196" s="42">
        <v>0</v>
      </c>
      <c r="H196" s="27" t="s">
        <v>220</v>
      </c>
    </row>
    <row r="197" spans="1:8" s="27" customFormat="1" x14ac:dyDescent="0.25">
      <c r="A197" s="272" t="s">
        <v>96</v>
      </c>
      <c r="B197" s="273"/>
      <c r="C197" s="274"/>
      <c r="D197" s="146" t="s">
        <v>97</v>
      </c>
      <c r="E197" s="41">
        <f t="shared" si="79"/>
        <v>0</v>
      </c>
      <c r="F197" s="41">
        <f t="shared" si="79"/>
        <v>0</v>
      </c>
      <c r="G197" s="41">
        <v>0</v>
      </c>
    </row>
    <row r="198" spans="1:8" s="27" customFormat="1" x14ac:dyDescent="0.25">
      <c r="A198" s="250">
        <v>3</v>
      </c>
      <c r="B198" s="275"/>
      <c r="C198" s="276"/>
      <c r="D198" s="147" t="s">
        <v>9</v>
      </c>
      <c r="E198" s="24">
        <f t="shared" ref="E198:F198" si="80">E199+E206</f>
        <v>0</v>
      </c>
      <c r="F198" s="24">
        <f t="shared" si="80"/>
        <v>0</v>
      </c>
      <c r="G198" s="24">
        <v>0</v>
      </c>
    </row>
    <row r="199" spans="1:8" s="27" customFormat="1" x14ac:dyDescent="0.25">
      <c r="A199" s="263">
        <v>31</v>
      </c>
      <c r="B199" s="264"/>
      <c r="C199" s="265"/>
      <c r="D199" s="147" t="s">
        <v>10</v>
      </c>
      <c r="E199" s="24">
        <v>0</v>
      </c>
      <c r="F199" s="24">
        <f t="shared" ref="F199" si="81">F200+F202+F204</f>
        <v>0</v>
      </c>
      <c r="G199" s="24">
        <v>0</v>
      </c>
    </row>
    <row r="200" spans="1:8" s="27" customFormat="1" x14ac:dyDescent="0.25">
      <c r="A200" s="263">
        <v>311</v>
      </c>
      <c r="B200" s="264"/>
      <c r="C200" s="265"/>
      <c r="D200" s="147" t="s">
        <v>125</v>
      </c>
      <c r="E200" s="24"/>
      <c r="F200" s="24">
        <f t="shared" ref="F200" si="82">F201</f>
        <v>0</v>
      </c>
      <c r="G200" s="24"/>
    </row>
    <row r="201" spans="1:8" x14ac:dyDescent="0.25">
      <c r="A201" s="266">
        <v>3111</v>
      </c>
      <c r="B201" s="267"/>
      <c r="C201" s="268"/>
      <c r="D201" s="39" t="s">
        <v>45</v>
      </c>
      <c r="E201" s="26"/>
      <c r="F201" s="26">
        <v>0</v>
      </c>
      <c r="G201" s="26"/>
    </row>
    <row r="202" spans="1:8" s="27" customFormat="1" x14ac:dyDescent="0.25">
      <c r="A202" s="263">
        <v>312</v>
      </c>
      <c r="B202" s="264"/>
      <c r="C202" s="265"/>
      <c r="D202" s="147" t="s">
        <v>46</v>
      </c>
      <c r="E202" s="24"/>
      <c r="F202" s="24">
        <f t="shared" ref="F202" si="83">F203</f>
        <v>0</v>
      </c>
      <c r="G202" s="24"/>
    </row>
    <row r="203" spans="1:8" x14ac:dyDescent="0.25">
      <c r="A203" s="266">
        <v>3121</v>
      </c>
      <c r="B203" s="267"/>
      <c r="C203" s="268"/>
      <c r="D203" s="39" t="s">
        <v>46</v>
      </c>
      <c r="E203" s="26"/>
      <c r="F203" s="26">
        <v>0</v>
      </c>
      <c r="G203" s="26"/>
    </row>
    <row r="204" spans="1:8" s="27" customFormat="1" x14ac:dyDescent="0.25">
      <c r="A204" s="263">
        <v>313</v>
      </c>
      <c r="B204" s="264"/>
      <c r="C204" s="265"/>
      <c r="D204" s="147" t="s">
        <v>47</v>
      </c>
      <c r="E204" s="24"/>
      <c r="F204" s="24">
        <f t="shared" ref="F204" si="84">F205</f>
        <v>0</v>
      </c>
      <c r="G204" s="24"/>
    </row>
    <row r="205" spans="1:8" x14ac:dyDescent="0.25">
      <c r="A205" s="266">
        <v>3132</v>
      </c>
      <c r="B205" s="267"/>
      <c r="C205" s="268"/>
      <c r="D205" s="39" t="s">
        <v>48</v>
      </c>
      <c r="E205" s="26"/>
      <c r="F205" s="26">
        <v>0</v>
      </c>
      <c r="G205" s="26"/>
    </row>
    <row r="206" spans="1:8" s="27" customFormat="1" x14ac:dyDescent="0.25">
      <c r="A206" s="263">
        <v>32</v>
      </c>
      <c r="B206" s="264"/>
      <c r="C206" s="265"/>
      <c r="D206" s="147" t="s">
        <v>126</v>
      </c>
      <c r="E206" s="24">
        <v>0</v>
      </c>
      <c r="F206" s="24">
        <f t="shared" ref="F206" si="85">F207</f>
        <v>0</v>
      </c>
      <c r="G206" s="24">
        <v>0</v>
      </c>
    </row>
    <row r="207" spans="1:8" s="27" customFormat="1" x14ac:dyDescent="0.25">
      <c r="A207" s="263">
        <v>321</v>
      </c>
      <c r="B207" s="264"/>
      <c r="C207" s="265"/>
      <c r="D207" s="147" t="s">
        <v>49</v>
      </c>
      <c r="E207" s="24"/>
      <c r="F207" s="24">
        <f t="shared" ref="F207" si="86">F208+F209</f>
        <v>0</v>
      </c>
      <c r="G207" s="24"/>
    </row>
    <row r="208" spans="1:8" x14ac:dyDescent="0.25">
      <c r="A208" s="266">
        <v>3211</v>
      </c>
      <c r="B208" s="267"/>
      <c r="C208" s="268"/>
      <c r="D208" s="39" t="s">
        <v>59</v>
      </c>
      <c r="E208" s="26"/>
      <c r="F208" s="26">
        <v>0</v>
      </c>
      <c r="G208" s="26"/>
    </row>
    <row r="209" spans="1:8" x14ac:dyDescent="0.25">
      <c r="A209" s="266">
        <v>3212</v>
      </c>
      <c r="B209" s="267"/>
      <c r="C209" s="268"/>
      <c r="D209" s="39" t="s">
        <v>127</v>
      </c>
      <c r="E209" s="26"/>
      <c r="F209" s="26">
        <v>0</v>
      </c>
      <c r="G209" s="26"/>
    </row>
    <row r="210" spans="1:8" s="27" customFormat="1" ht="25.5" customHeight="1" x14ac:dyDescent="0.25">
      <c r="A210" s="277" t="s">
        <v>132</v>
      </c>
      <c r="B210" s="278"/>
      <c r="C210" s="279"/>
      <c r="D210" s="138" t="s">
        <v>133</v>
      </c>
      <c r="E210" s="43">
        <f t="shared" ref="E210:F215" si="87">E211</f>
        <v>12824.38</v>
      </c>
      <c r="F210" s="43">
        <f t="shared" si="87"/>
        <v>12824.38</v>
      </c>
      <c r="G210" s="158">
        <f>F210/E210*100</f>
        <v>100</v>
      </c>
      <c r="H210" s="27" t="s">
        <v>219</v>
      </c>
    </row>
    <row r="211" spans="1:8" s="27" customFormat="1" ht="25.5" customHeight="1" x14ac:dyDescent="0.25">
      <c r="A211" s="269" t="s">
        <v>95</v>
      </c>
      <c r="B211" s="270"/>
      <c r="C211" s="271"/>
      <c r="D211" s="139" t="s">
        <v>133</v>
      </c>
      <c r="E211" s="42">
        <f t="shared" si="87"/>
        <v>12824.38</v>
      </c>
      <c r="F211" s="42">
        <f t="shared" si="87"/>
        <v>12824.38</v>
      </c>
      <c r="G211" s="42">
        <f>F211/E211*100</f>
        <v>100</v>
      </c>
    </row>
    <row r="212" spans="1:8" s="27" customFormat="1" ht="15" customHeight="1" x14ac:dyDescent="0.25">
      <c r="A212" s="272" t="s">
        <v>96</v>
      </c>
      <c r="B212" s="273"/>
      <c r="C212" s="274"/>
      <c r="D212" s="140" t="s">
        <v>97</v>
      </c>
      <c r="E212" s="41">
        <f t="shared" si="87"/>
        <v>12824.38</v>
      </c>
      <c r="F212" s="41">
        <f t="shared" si="87"/>
        <v>12824.38</v>
      </c>
      <c r="G212" s="41">
        <f>F212/E212*100</f>
        <v>100</v>
      </c>
    </row>
    <row r="213" spans="1:8" s="27" customFormat="1" x14ac:dyDescent="0.25">
      <c r="A213" s="250">
        <v>3</v>
      </c>
      <c r="B213" s="275"/>
      <c r="C213" s="276"/>
      <c r="D213" s="141" t="s">
        <v>9</v>
      </c>
      <c r="E213" s="24">
        <f t="shared" si="87"/>
        <v>12824.38</v>
      </c>
      <c r="F213" s="24">
        <f t="shared" si="87"/>
        <v>12824.38</v>
      </c>
      <c r="G213" s="24">
        <f>F213/E213*100</f>
        <v>100</v>
      </c>
    </row>
    <row r="214" spans="1:8" s="27" customFormat="1" x14ac:dyDescent="0.25">
      <c r="A214" s="263">
        <v>32</v>
      </c>
      <c r="B214" s="264"/>
      <c r="C214" s="265"/>
      <c r="D214" s="141" t="s">
        <v>18</v>
      </c>
      <c r="E214" s="24">
        <v>12824.38</v>
      </c>
      <c r="F214" s="24">
        <f t="shared" si="87"/>
        <v>12824.38</v>
      </c>
      <c r="G214" s="24">
        <f>F214/E214*100</f>
        <v>100</v>
      </c>
    </row>
    <row r="215" spans="1:8" s="27" customFormat="1" x14ac:dyDescent="0.25">
      <c r="A215" s="263">
        <v>323</v>
      </c>
      <c r="B215" s="264"/>
      <c r="C215" s="265"/>
      <c r="D215" s="141" t="s">
        <v>64</v>
      </c>
      <c r="E215" s="24"/>
      <c r="F215" s="24">
        <f t="shared" si="87"/>
        <v>12824.38</v>
      </c>
      <c r="G215" s="24"/>
    </row>
    <row r="216" spans="1:8" x14ac:dyDescent="0.25">
      <c r="A216" s="266">
        <v>3232</v>
      </c>
      <c r="B216" s="267"/>
      <c r="C216" s="268"/>
      <c r="D216" s="39" t="s">
        <v>107</v>
      </c>
      <c r="E216" s="26"/>
      <c r="F216" s="26">
        <v>12824.38</v>
      </c>
      <c r="G216" s="26"/>
    </row>
    <row r="217" spans="1:8" s="27" customFormat="1" ht="25.5" customHeight="1" x14ac:dyDescent="0.25">
      <c r="A217" s="277" t="s">
        <v>93</v>
      </c>
      <c r="B217" s="278"/>
      <c r="C217" s="279"/>
      <c r="D217" s="138" t="s">
        <v>134</v>
      </c>
      <c r="E217" s="43">
        <f t="shared" ref="E217:F222" si="88">E218</f>
        <v>6119.6</v>
      </c>
      <c r="F217" s="43">
        <f t="shared" si="88"/>
        <v>6119.6</v>
      </c>
      <c r="G217" s="158">
        <f>F217/E217*100</f>
        <v>100</v>
      </c>
      <c r="H217" s="27" t="s">
        <v>223</v>
      </c>
    </row>
    <row r="218" spans="1:8" s="27" customFormat="1" ht="38.25" customHeight="1" x14ac:dyDescent="0.25">
      <c r="A218" s="269" t="s">
        <v>135</v>
      </c>
      <c r="B218" s="270"/>
      <c r="C218" s="271"/>
      <c r="D218" s="139" t="s">
        <v>136</v>
      </c>
      <c r="E218" s="42">
        <f t="shared" si="88"/>
        <v>6119.6</v>
      </c>
      <c r="F218" s="42">
        <f t="shared" si="88"/>
        <v>6119.6</v>
      </c>
      <c r="G218" s="42">
        <f>F218/E218*100</f>
        <v>100</v>
      </c>
    </row>
    <row r="219" spans="1:8" s="27" customFormat="1" ht="15" customHeight="1" x14ac:dyDescent="0.25">
      <c r="A219" s="272" t="s">
        <v>96</v>
      </c>
      <c r="B219" s="273"/>
      <c r="C219" s="274"/>
      <c r="D219" s="140" t="s">
        <v>97</v>
      </c>
      <c r="E219" s="41">
        <f t="shared" si="88"/>
        <v>6119.6</v>
      </c>
      <c r="F219" s="41">
        <f t="shared" si="88"/>
        <v>6119.6</v>
      </c>
      <c r="G219" s="41">
        <f>F219/E219*100</f>
        <v>100</v>
      </c>
    </row>
    <row r="220" spans="1:8" s="27" customFormat="1" x14ac:dyDescent="0.25">
      <c r="A220" s="250">
        <v>3</v>
      </c>
      <c r="B220" s="275"/>
      <c r="C220" s="276"/>
      <c r="D220" s="141" t="s">
        <v>9</v>
      </c>
      <c r="E220" s="24">
        <f t="shared" si="88"/>
        <v>6119.6</v>
      </c>
      <c r="F220" s="24">
        <f t="shared" si="88"/>
        <v>6119.6</v>
      </c>
      <c r="G220" s="24">
        <f>F220/E220*100</f>
        <v>100</v>
      </c>
    </row>
    <row r="221" spans="1:8" s="27" customFormat="1" ht="25.5" x14ac:dyDescent="0.25">
      <c r="A221" s="263">
        <v>37</v>
      </c>
      <c r="B221" s="264"/>
      <c r="C221" s="265"/>
      <c r="D221" s="141" t="s">
        <v>103</v>
      </c>
      <c r="E221" s="24">
        <v>6119.6</v>
      </c>
      <c r="F221" s="24">
        <v>6119.6</v>
      </c>
      <c r="G221" s="24">
        <f>F221/E221*100</f>
        <v>100</v>
      </c>
    </row>
    <row r="222" spans="1:8" s="27" customFormat="1" x14ac:dyDescent="0.25">
      <c r="A222" s="263">
        <v>372</v>
      </c>
      <c r="B222" s="264"/>
      <c r="C222" s="265"/>
      <c r="D222" s="141" t="s">
        <v>71</v>
      </c>
      <c r="E222" s="24"/>
      <c r="F222" s="24">
        <f t="shared" si="88"/>
        <v>0</v>
      </c>
      <c r="G222" s="24"/>
    </row>
    <row r="223" spans="1:8" x14ac:dyDescent="0.25">
      <c r="A223" s="266">
        <v>3723</v>
      </c>
      <c r="B223" s="267"/>
      <c r="C223" s="268"/>
      <c r="D223" s="39" t="s">
        <v>182</v>
      </c>
      <c r="E223" s="26"/>
      <c r="F223" s="26">
        <v>0</v>
      </c>
      <c r="G223" s="26"/>
    </row>
    <row r="224" spans="1:8" s="27" customFormat="1" ht="25.5" customHeight="1" x14ac:dyDescent="0.25">
      <c r="A224" s="277" t="s">
        <v>137</v>
      </c>
      <c r="B224" s="278"/>
      <c r="C224" s="279"/>
      <c r="D224" s="38" t="s">
        <v>263</v>
      </c>
      <c r="E224" s="43">
        <f>E225+E233+E239</f>
        <v>54387.360000000001</v>
      </c>
      <c r="F224" s="43">
        <f>F225+F233+F239</f>
        <v>54387.360000000001</v>
      </c>
      <c r="G224" s="158">
        <f>F224/E224*100</f>
        <v>100</v>
      </c>
      <c r="H224" s="134"/>
    </row>
    <row r="225" spans="1:8" s="27" customFormat="1" ht="15" customHeight="1" x14ac:dyDescent="0.25">
      <c r="A225" s="269" t="s">
        <v>138</v>
      </c>
      <c r="B225" s="270"/>
      <c r="C225" s="271"/>
      <c r="D225" s="36" t="s">
        <v>139</v>
      </c>
      <c r="E225" s="42">
        <f t="shared" ref="E225:F228" si="89">E226</f>
        <v>15087.1</v>
      </c>
      <c r="F225" s="42">
        <f t="shared" si="89"/>
        <v>15087.1</v>
      </c>
      <c r="G225" s="42">
        <f>F225/E225*100</f>
        <v>100</v>
      </c>
      <c r="H225" s="27" t="s">
        <v>219</v>
      </c>
    </row>
    <row r="226" spans="1:8" s="27" customFormat="1" ht="15" customHeight="1" x14ac:dyDescent="0.25">
      <c r="A226" s="272" t="s">
        <v>96</v>
      </c>
      <c r="B226" s="273"/>
      <c r="C226" s="274"/>
      <c r="D226" s="37" t="s">
        <v>97</v>
      </c>
      <c r="E226" s="41">
        <f t="shared" si="89"/>
        <v>15087.1</v>
      </c>
      <c r="F226" s="41">
        <f t="shared" si="89"/>
        <v>15087.1</v>
      </c>
      <c r="G226" s="41">
        <f>F226/E226*100</f>
        <v>100</v>
      </c>
    </row>
    <row r="227" spans="1:8" s="27" customFormat="1" x14ac:dyDescent="0.25">
      <c r="A227" s="250">
        <v>4</v>
      </c>
      <c r="B227" s="275"/>
      <c r="C227" s="276"/>
      <c r="D227" s="35" t="s">
        <v>11</v>
      </c>
      <c r="E227" s="24">
        <f t="shared" si="89"/>
        <v>15087.1</v>
      </c>
      <c r="F227" s="24">
        <f t="shared" si="89"/>
        <v>15087.1</v>
      </c>
      <c r="G227" s="24">
        <f>F227/E227*100</f>
        <v>100</v>
      </c>
    </row>
    <row r="228" spans="1:8" s="27" customFormat="1" x14ac:dyDescent="0.25">
      <c r="A228" s="263">
        <v>42</v>
      </c>
      <c r="B228" s="264"/>
      <c r="C228" s="265"/>
      <c r="D228" s="35" t="s">
        <v>25</v>
      </c>
      <c r="E228" s="24">
        <v>15087.1</v>
      </c>
      <c r="F228" s="24">
        <f t="shared" si="89"/>
        <v>15087.1</v>
      </c>
      <c r="G228" s="24">
        <f>F228/E228*100</f>
        <v>100</v>
      </c>
    </row>
    <row r="229" spans="1:8" s="27" customFormat="1" x14ac:dyDescent="0.25">
      <c r="A229" s="263">
        <v>422</v>
      </c>
      <c r="B229" s="264"/>
      <c r="C229" s="265"/>
      <c r="D229" s="35" t="s">
        <v>66</v>
      </c>
      <c r="E229" s="24"/>
      <c r="F229" s="24">
        <f>F230+F231+F232</f>
        <v>15087.1</v>
      </c>
      <c r="G229" s="24"/>
    </row>
    <row r="230" spans="1:8" x14ac:dyDescent="0.25">
      <c r="A230" s="266">
        <v>4221</v>
      </c>
      <c r="B230" s="267"/>
      <c r="C230" s="268"/>
      <c r="D230" s="39" t="s">
        <v>67</v>
      </c>
      <c r="E230" s="26"/>
      <c r="F230" s="26">
        <v>5500</v>
      </c>
      <c r="G230" s="26"/>
    </row>
    <row r="231" spans="1:8" x14ac:dyDescent="0.25">
      <c r="A231" s="150">
        <v>4223</v>
      </c>
      <c r="B231" s="151"/>
      <c r="C231" s="152"/>
      <c r="D231" s="39" t="s">
        <v>168</v>
      </c>
      <c r="E231" s="26"/>
      <c r="F231" s="26">
        <v>4388.3500000000004</v>
      </c>
      <c r="G231" s="26"/>
    </row>
    <row r="232" spans="1:8" x14ac:dyDescent="0.25">
      <c r="A232" s="266">
        <v>4227</v>
      </c>
      <c r="B232" s="267"/>
      <c r="C232" s="268"/>
      <c r="D232" s="39" t="s">
        <v>170</v>
      </c>
      <c r="E232" s="26"/>
      <c r="F232" s="26">
        <v>5198.75</v>
      </c>
      <c r="G232" s="26"/>
    </row>
    <row r="233" spans="1:8" s="27" customFormat="1" ht="29.25" customHeight="1" x14ac:dyDescent="0.25">
      <c r="A233" s="269" t="s">
        <v>264</v>
      </c>
      <c r="B233" s="270"/>
      <c r="C233" s="271"/>
      <c r="D233" s="129" t="s">
        <v>265</v>
      </c>
      <c r="E233" s="42">
        <f t="shared" ref="E233:F236" si="90">E234</f>
        <v>900</v>
      </c>
      <c r="F233" s="42">
        <f t="shared" si="90"/>
        <v>900</v>
      </c>
      <c r="G233" s="42">
        <f>F233/E233*100</f>
        <v>100</v>
      </c>
      <c r="H233" s="134" t="s">
        <v>219</v>
      </c>
    </row>
    <row r="234" spans="1:8" s="27" customFormat="1" ht="15" customHeight="1" x14ac:dyDescent="0.25">
      <c r="A234" s="272" t="s">
        <v>96</v>
      </c>
      <c r="B234" s="273"/>
      <c r="C234" s="274"/>
      <c r="D234" s="130" t="s">
        <v>97</v>
      </c>
      <c r="E234" s="41">
        <f t="shared" si="90"/>
        <v>900</v>
      </c>
      <c r="F234" s="41">
        <f t="shared" si="90"/>
        <v>900</v>
      </c>
      <c r="G234" s="41">
        <f>F234/E234*100</f>
        <v>100</v>
      </c>
    </row>
    <row r="235" spans="1:8" s="27" customFormat="1" x14ac:dyDescent="0.25">
      <c r="A235" s="250">
        <v>4</v>
      </c>
      <c r="B235" s="275"/>
      <c r="C235" s="276"/>
      <c r="D235" s="131" t="s">
        <v>9</v>
      </c>
      <c r="E235" s="24">
        <f t="shared" si="90"/>
        <v>900</v>
      </c>
      <c r="F235" s="24">
        <f t="shared" si="90"/>
        <v>900</v>
      </c>
      <c r="G235" s="24">
        <f>F235/E235*100</f>
        <v>100</v>
      </c>
    </row>
    <row r="236" spans="1:8" s="27" customFormat="1" x14ac:dyDescent="0.25">
      <c r="A236" s="263">
        <v>42</v>
      </c>
      <c r="B236" s="264"/>
      <c r="C236" s="265"/>
      <c r="D236" s="131" t="s">
        <v>18</v>
      </c>
      <c r="E236" s="24">
        <v>900</v>
      </c>
      <c r="F236" s="24">
        <f t="shared" si="90"/>
        <v>900</v>
      </c>
      <c r="G236" s="24">
        <f>F236/E236*100</f>
        <v>100</v>
      </c>
    </row>
    <row r="237" spans="1:8" s="27" customFormat="1" x14ac:dyDescent="0.25">
      <c r="A237" s="263">
        <v>424</v>
      </c>
      <c r="B237" s="264"/>
      <c r="C237" s="265"/>
      <c r="D237" s="147" t="s">
        <v>171</v>
      </c>
      <c r="E237" s="24"/>
      <c r="F237" s="24">
        <f>F238</f>
        <v>900</v>
      </c>
      <c r="G237" s="24"/>
    </row>
    <row r="238" spans="1:8" x14ac:dyDescent="0.25">
      <c r="A238" s="266">
        <v>4241</v>
      </c>
      <c r="B238" s="267"/>
      <c r="C238" s="268"/>
      <c r="D238" s="39" t="s">
        <v>172</v>
      </c>
      <c r="E238" s="26"/>
      <c r="F238" s="26">
        <v>900</v>
      </c>
      <c r="G238" s="26"/>
    </row>
    <row r="239" spans="1:8" s="27" customFormat="1" ht="29.25" customHeight="1" x14ac:dyDescent="0.25">
      <c r="A239" s="269" t="s">
        <v>112</v>
      </c>
      <c r="B239" s="270"/>
      <c r="C239" s="271"/>
      <c r="D239" s="145" t="s">
        <v>181</v>
      </c>
      <c r="E239" s="42">
        <f t="shared" ref="E239:F242" si="91">E240</f>
        <v>38400.26</v>
      </c>
      <c r="F239" s="42">
        <f t="shared" si="91"/>
        <v>38400.26</v>
      </c>
      <c r="G239" s="42">
        <f>F239/E239*100</f>
        <v>100</v>
      </c>
      <c r="H239" s="134" t="s">
        <v>219</v>
      </c>
    </row>
    <row r="240" spans="1:8" s="27" customFormat="1" ht="15" customHeight="1" x14ac:dyDescent="0.25">
      <c r="A240" s="272" t="s">
        <v>96</v>
      </c>
      <c r="B240" s="273"/>
      <c r="C240" s="274"/>
      <c r="D240" s="146" t="s">
        <v>97</v>
      </c>
      <c r="E240" s="41">
        <f t="shared" si="91"/>
        <v>38400.26</v>
      </c>
      <c r="F240" s="41">
        <f t="shared" si="91"/>
        <v>38400.26</v>
      </c>
      <c r="G240" s="41">
        <f>F240/E240*100</f>
        <v>100</v>
      </c>
    </row>
    <row r="241" spans="1:8" s="27" customFormat="1" x14ac:dyDescent="0.25">
      <c r="A241" s="250">
        <v>4</v>
      </c>
      <c r="B241" s="275"/>
      <c r="C241" s="276"/>
      <c r="D241" s="147" t="s">
        <v>9</v>
      </c>
      <c r="E241" s="24">
        <f t="shared" si="91"/>
        <v>38400.26</v>
      </c>
      <c r="F241" s="24">
        <f t="shared" si="91"/>
        <v>38400.26</v>
      </c>
      <c r="G241" s="24">
        <f>F241/E241*100</f>
        <v>100</v>
      </c>
    </row>
    <row r="242" spans="1:8" s="27" customFormat="1" x14ac:dyDescent="0.25">
      <c r="A242" s="263">
        <v>45</v>
      </c>
      <c r="B242" s="264"/>
      <c r="C242" s="265"/>
      <c r="D242" s="147" t="s">
        <v>18</v>
      </c>
      <c r="E242" s="24">
        <v>38400.26</v>
      </c>
      <c r="F242" s="24">
        <f t="shared" si="91"/>
        <v>38400.26</v>
      </c>
      <c r="G242" s="24">
        <f>F242/E242*100</f>
        <v>100</v>
      </c>
    </row>
    <row r="243" spans="1:8" s="27" customFormat="1" x14ac:dyDescent="0.25">
      <c r="A243" s="280">
        <v>451</v>
      </c>
      <c r="B243" s="281"/>
      <c r="C243" s="282"/>
      <c r="D243" s="148" t="s">
        <v>90</v>
      </c>
      <c r="E243" s="24"/>
      <c r="F243" s="24">
        <f>F244</f>
        <v>38400.26</v>
      </c>
      <c r="G243" s="24"/>
    </row>
    <row r="244" spans="1:8" x14ac:dyDescent="0.25">
      <c r="A244" s="283">
        <v>4511</v>
      </c>
      <c r="B244" s="284"/>
      <c r="C244" s="285"/>
      <c r="D244" s="144" t="s">
        <v>90</v>
      </c>
      <c r="E244" s="26"/>
      <c r="F244" s="26">
        <v>38400.26</v>
      </c>
      <c r="G244" s="26"/>
    </row>
    <row r="245" spans="1:8" s="27" customFormat="1" ht="27.75" customHeight="1" x14ac:dyDescent="0.25">
      <c r="A245" s="277" t="s">
        <v>93</v>
      </c>
      <c r="B245" s="278"/>
      <c r="C245" s="279"/>
      <c r="D245" s="38" t="s">
        <v>267</v>
      </c>
      <c r="E245" s="43">
        <f>E246</f>
        <v>18625</v>
      </c>
      <c r="F245" s="43">
        <f t="shared" ref="F245" si="92">F246</f>
        <v>18625</v>
      </c>
      <c r="G245" s="158">
        <f>F245/E245*100</f>
        <v>100</v>
      </c>
      <c r="H245" s="155" t="s">
        <v>222</v>
      </c>
    </row>
    <row r="246" spans="1:8" s="27" customFormat="1" ht="15" customHeight="1" x14ac:dyDescent="0.25">
      <c r="A246" s="269" t="s">
        <v>266</v>
      </c>
      <c r="B246" s="270"/>
      <c r="C246" s="271"/>
      <c r="D246" s="36" t="s">
        <v>268</v>
      </c>
      <c r="E246" s="42">
        <f t="shared" ref="E246:F250" si="93">E247</f>
        <v>18625</v>
      </c>
      <c r="F246" s="42">
        <f t="shared" si="93"/>
        <v>18625</v>
      </c>
      <c r="G246" s="160">
        <f>F246/E246*100</f>
        <v>100</v>
      </c>
      <c r="H246" s="159"/>
    </row>
    <row r="247" spans="1:8" s="27" customFormat="1" ht="15" customHeight="1" x14ac:dyDescent="0.25">
      <c r="A247" s="272" t="s">
        <v>96</v>
      </c>
      <c r="B247" s="273"/>
      <c r="C247" s="274"/>
      <c r="D247" s="37" t="s">
        <v>97</v>
      </c>
      <c r="E247" s="41">
        <f t="shared" si="93"/>
        <v>18625</v>
      </c>
      <c r="F247" s="41">
        <f t="shared" si="93"/>
        <v>18625</v>
      </c>
      <c r="G247" s="161">
        <f>F247/E247*100</f>
        <v>100</v>
      </c>
      <c r="H247" s="159"/>
    </row>
    <row r="248" spans="1:8" s="27" customFormat="1" x14ac:dyDescent="0.25">
      <c r="A248" s="250">
        <v>4</v>
      </c>
      <c r="B248" s="275"/>
      <c r="C248" s="276"/>
      <c r="D248" s="35" t="s">
        <v>11</v>
      </c>
      <c r="E248" s="24">
        <f t="shared" si="93"/>
        <v>18625</v>
      </c>
      <c r="F248" s="24">
        <f t="shared" si="93"/>
        <v>18625</v>
      </c>
      <c r="G248" s="157">
        <f>F248/E248*100</f>
        <v>100</v>
      </c>
      <c r="H248" s="159"/>
    </row>
    <row r="249" spans="1:8" s="27" customFormat="1" x14ac:dyDescent="0.25">
      <c r="A249" s="263">
        <v>42</v>
      </c>
      <c r="B249" s="264"/>
      <c r="C249" s="265"/>
      <c r="D249" s="35" t="s">
        <v>25</v>
      </c>
      <c r="E249" s="24">
        <v>18625</v>
      </c>
      <c r="F249" s="24">
        <f t="shared" si="93"/>
        <v>18625</v>
      </c>
      <c r="G249" s="157">
        <f>F249/E249*100</f>
        <v>100</v>
      </c>
      <c r="H249" s="159"/>
    </row>
    <row r="250" spans="1:8" s="27" customFormat="1" x14ac:dyDescent="0.25">
      <c r="A250" s="263">
        <v>421</v>
      </c>
      <c r="B250" s="264"/>
      <c r="C250" s="265"/>
      <c r="D250" s="147" t="s">
        <v>85</v>
      </c>
      <c r="E250" s="24"/>
      <c r="F250" s="24">
        <f t="shared" si="93"/>
        <v>18625</v>
      </c>
      <c r="G250" s="157"/>
      <c r="H250" s="159"/>
    </row>
    <row r="251" spans="1:8" x14ac:dyDescent="0.25">
      <c r="A251" s="266">
        <v>4212</v>
      </c>
      <c r="B251" s="267"/>
      <c r="C251" s="268"/>
      <c r="D251" s="39" t="s">
        <v>269</v>
      </c>
      <c r="E251" s="26"/>
      <c r="F251" s="26">
        <v>18625</v>
      </c>
      <c r="G251" s="44"/>
      <c r="H251" s="120"/>
    </row>
    <row r="252" spans="1:8" s="27" customFormat="1" x14ac:dyDescent="0.25">
      <c r="A252" s="277" t="s">
        <v>93</v>
      </c>
      <c r="B252" s="278"/>
      <c r="C252" s="279"/>
      <c r="D252" s="38" t="s">
        <v>140</v>
      </c>
      <c r="E252" s="43">
        <f>E253+E335+E363+E373+E381+E409+E450+E456+E509+E522+E533+E539+E577+E588+E599+E609+E616</f>
        <v>2304571.92</v>
      </c>
      <c r="F252" s="43">
        <f>F253+F335+F363+F373+F381+F409+F450+F456+F509+F522+F533+F539+F577+F588+F599+F609</f>
        <v>2254515.9499999997</v>
      </c>
      <c r="G252" s="158">
        <f>F252/E252*100</f>
        <v>97.827971018582915</v>
      </c>
      <c r="H252" s="155"/>
    </row>
    <row r="253" spans="1:8" s="27" customFormat="1" x14ac:dyDescent="0.25">
      <c r="A253" s="269" t="s">
        <v>95</v>
      </c>
      <c r="B253" s="270"/>
      <c r="C253" s="271"/>
      <c r="D253" s="36" t="s">
        <v>8</v>
      </c>
      <c r="E253" s="42">
        <f>E254+E271+E276+E287+E295+E315+E330</f>
        <v>27422.489999999998</v>
      </c>
      <c r="F253" s="42">
        <f>F254+F271+F276+F287+F295+F315+F330</f>
        <v>29244.010000000002</v>
      </c>
      <c r="G253" s="160">
        <f>F253/E253*100</f>
        <v>106.64243108485046</v>
      </c>
    </row>
    <row r="254" spans="1:8" s="27" customFormat="1" x14ac:dyDescent="0.25">
      <c r="A254" s="272" t="s">
        <v>141</v>
      </c>
      <c r="B254" s="273"/>
      <c r="C254" s="274"/>
      <c r="D254" s="37" t="s">
        <v>142</v>
      </c>
      <c r="E254" s="41">
        <f t="shared" ref="E254:F254" si="94">E255</f>
        <v>6636.14</v>
      </c>
      <c r="F254" s="41">
        <f t="shared" si="94"/>
        <v>538</v>
      </c>
      <c r="G254" s="41">
        <f>F254/E254*100</f>
        <v>8.1071225139915679</v>
      </c>
      <c r="H254" s="27" t="s">
        <v>219</v>
      </c>
    </row>
    <row r="255" spans="1:8" s="27" customFormat="1" x14ac:dyDescent="0.25">
      <c r="A255" s="250">
        <v>3</v>
      </c>
      <c r="B255" s="275"/>
      <c r="C255" s="276"/>
      <c r="D255" s="35" t="s">
        <v>9</v>
      </c>
      <c r="E255" s="24">
        <f>E256+E268</f>
        <v>6636.14</v>
      </c>
      <c r="F255" s="24">
        <f>F256+F268</f>
        <v>538</v>
      </c>
      <c r="G255" s="24">
        <f>F255/E255*100</f>
        <v>8.1071225139915679</v>
      </c>
    </row>
    <row r="256" spans="1:8" s="27" customFormat="1" x14ac:dyDescent="0.25">
      <c r="A256" s="263">
        <v>32</v>
      </c>
      <c r="B256" s="264"/>
      <c r="C256" s="265"/>
      <c r="D256" s="35" t="s">
        <v>18</v>
      </c>
      <c r="E256" s="24">
        <v>6609.6</v>
      </c>
      <c r="F256" s="24">
        <f t="shared" ref="F256" si="95">F257+F259+F262+F265</f>
        <v>538</v>
      </c>
      <c r="G256" s="24">
        <f>F256/E256*100</f>
        <v>8.139675623335755</v>
      </c>
    </row>
    <row r="257" spans="1:8" s="27" customFormat="1" x14ac:dyDescent="0.25">
      <c r="A257" s="263">
        <v>321</v>
      </c>
      <c r="B257" s="264"/>
      <c r="C257" s="265"/>
      <c r="D257" s="35" t="s">
        <v>49</v>
      </c>
      <c r="E257" s="24"/>
      <c r="F257" s="24">
        <f t="shared" ref="F257" si="96">F258</f>
        <v>538</v>
      </c>
      <c r="G257" s="24"/>
    </row>
    <row r="258" spans="1:8" x14ac:dyDescent="0.25">
      <c r="A258" s="266">
        <v>3211</v>
      </c>
      <c r="B258" s="267"/>
      <c r="C258" s="268"/>
      <c r="D258" s="39" t="s">
        <v>59</v>
      </c>
      <c r="E258" s="26"/>
      <c r="F258" s="26">
        <v>538</v>
      </c>
      <c r="G258" s="26"/>
    </row>
    <row r="259" spans="1:8" s="27" customFormat="1" x14ac:dyDescent="0.25">
      <c r="A259" s="263">
        <v>322</v>
      </c>
      <c r="B259" s="264"/>
      <c r="C259" s="265"/>
      <c r="D259" s="35" t="s">
        <v>51</v>
      </c>
      <c r="E259" s="24"/>
      <c r="F259" s="24">
        <f t="shared" ref="F259" si="97">F260+F261</f>
        <v>0</v>
      </c>
      <c r="G259" s="24"/>
    </row>
    <row r="260" spans="1:8" x14ac:dyDescent="0.25">
      <c r="A260" s="266">
        <v>3223</v>
      </c>
      <c r="B260" s="267"/>
      <c r="C260" s="268"/>
      <c r="D260" s="39" t="s">
        <v>74</v>
      </c>
      <c r="E260" s="26"/>
      <c r="F260" s="26">
        <v>0</v>
      </c>
      <c r="G260" s="26"/>
    </row>
    <row r="261" spans="1:8" x14ac:dyDescent="0.25">
      <c r="A261" s="266">
        <v>3225</v>
      </c>
      <c r="B261" s="267"/>
      <c r="C261" s="268"/>
      <c r="D261" s="39" t="s">
        <v>99</v>
      </c>
      <c r="E261" s="26"/>
      <c r="F261" s="26">
        <v>0</v>
      </c>
      <c r="G261" s="26"/>
    </row>
    <row r="262" spans="1:8" s="27" customFormat="1" x14ac:dyDescent="0.25">
      <c r="A262" s="263">
        <v>323</v>
      </c>
      <c r="B262" s="264"/>
      <c r="C262" s="265"/>
      <c r="D262" s="35" t="s">
        <v>64</v>
      </c>
      <c r="E262" s="24"/>
      <c r="F262" s="24">
        <f t="shared" ref="F262" si="98">F263+F264</f>
        <v>0</v>
      </c>
      <c r="G262" s="24"/>
    </row>
    <row r="263" spans="1:8" x14ac:dyDescent="0.25">
      <c r="A263" s="266">
        <v>3231</v>
      </c>
      <c r="B263" s="267"/>
      <c r="C263" s="268"/>
      <c r="D263" s="39" t="s">
        <v>101</v>
      </c>
      <c r="E263" s="26"/>
      <c r="F263" s="26">
        <v>0</v>
      </c>
      <c r="G263" s="26"/>
    </row>
    <row r="264" spans="1:8" x14ac:dyDescent="0.25">
      <c r="A264" s="266">
        <v>3239</v>
      </c>
      <c r="B264" s="267"/>
      <c r="C264" s="268"/>
      <c r="D264" s="39" t="s">
        <v>82</v>
      </c>
      <c r="E264" s="26"/>
      <c r="F264" s="26">
        <v>0</v>
      </c>
      <c r="G264" s="26"/>
    </row>
    <row r="265" spans="1:8" s="27" customFormat="1" x14ac:dyDescent="0.25">
      <c r="A265" s="263">
        <v>329</v>
      </c>
      <c r="B265" s="264"/>
      <c r="C265" s="265"/>
      <c r="D265" s="35" t="s">
        <v>54</v>
      </c>
      <c r="E265" s="24"/>
      <c r="F265" s="24">
        <f t="shared" ref="F265" si="99">F266+F267</f>
        <v>0</v>
      </c>
      <c r="G265" s="24"/>
    </row>
    <row r="266" spans="1:8" x14ac:dyDescent="0.25">
      <c r="A266" s="266">
        <v>3293</v>
      </c>
      <c r="B266" s="267"/>
      <c r="C266" s="268"/>
      <c r="D266" s="39" t="s">
        <v>91</v>
      </c>
      <c r="E266" s="26"/>
      <c r="F266" s="26">
        <v>0</v>
      </c>
      <c r="G266" s="26"/>
    </row>
    <row r="267" spans="1:8" x14ac:dyDescent="0.25">
      <c r="A267" s="266">
        <v>3299</v>
      </c>
      <c r="B267" s="267"/>
      <c r="C267" s="268"/>
      <c r="D267" s="39" t="s">
        <v>54</v>
      </c>
      <c r="E267" s="26"/>
      <c r="F267" s="26">
        <v>0</v>
      </c>
      <c r="G267" s="26"/>
    </row>
    <row r="268" spans="1:8" s="27" customFormat="1" x14ac:dyDescent="0.25">
      <c r="A268" s="263">
        <v>34</v>
      </c>
      <c r="B268" s="264"/>
      <c r="C268" s="265"/>
      <c r="D268" s="117" t="s">
        <v>56</v>
      </c>
      <c r="E268" s="24">
        <v>26.54</v>
      </c>
      <c r="F268" s="24">
        <f t="shared" ref="F268:F269" si="100">F269</f>
        <v>0</v>
      </c>
      <c r="G268" s="24">
        <f>F268/E268*100</f>
        <v>0</v>
      </c>
    </row>
    <row r="269" spans="1:8" s="27" customFormat="1" x14ac:dyDescent="0.25">
      <c r="A269" s="263">
        <v>343</v>
      </c>
      <c r="B269" s="264"/>
      <c r="C269" s="265"/>
      <c r="D269" s="117" t="s">
        <v>57</v>
      </c>
      <c r="E269" s="24"/>
      <c r="F269" s="24">
        <f t="shared" si="100"/>
        <v>0</v>
      </c>
      <c r="G269" s="24"/>
    </row>
    <row r="270" spans="1:8" x14ac:dyDescent="0.25">
      <c r="A270" s="266">
        <v>3433</v>
      </c>
      <c r="B270" s="267"/>
      <c r="C270" s="268"/>
      <c r="D270" s="39" t="s">
        <v>58</v>
      </c>
      <c r="E270" s="26"/>
      <c r="F270" s="26">
        <v>0</v>
      </c>
      <c r="G270" s="26"/>
    </row>
    <row r="271" spans="1:8" s="27" customFormat="1" x14ac:dyDescent="0.25">
      <c r="A271" s="272" t="s">
        <v>143</v>
      </c>
      <c r="B271" s="273"/>
      <c r="C271" s="274"/>
      <c r="D271" s="37" t="s">
        <v>144</v>
      </c>
      <c r="E271" s="41">
        <f t="shared" ref="E271:F274" si="101">E272</f>
        <v>250.85</v>
      </c>
      <c r="F271" s="41">
        <f t="shared" si="101"/>
        <v>0</v>
      </c>
      <c r="G271" s="41">
        <f>F271/E271*100</f>
        <v>0</v>
      </c>
      <c r="H271" s="27" t="s">
        <v>219</v>
      </c>
    </row>
    <row r="272" spans="1:8" s="27" customFormat="1" x14ac:dyDescent="0.25">
      <c r="A272" s="250">
        <v>3</v>
      </c>
      <c r="B272" s="275"/>
      <c r="C272" s="276"/>
      <c r="D272" s="35" t="s">
        <v>9</v>
      </c>
      <c r="E272" s="24">
        <f t="shared" si="101"/>
        <v>250.85</v>
      </c>
      <c r="F272" s="24">
        <f t="shared" si="101"/>
        <v>0</v>
      </c>
      <c r="G272" s="24">
        <f>F272/E272*100</f>
        <v>0</v>
      </c>
    </row>
    <row r="273" spans="1:8" s="27" customFormat="1" x14ac:dyDescent="0.25">
      <c r="A273" s="263">
        <v>32</v>
      </c>
      <c r="B273" s="264"/>
      <c r="C273" s="265"/>
      <c r="D273" s="35" t="s">
        <v>18</v>
      </c>
      <c r="E273" s="24">
        <v>250.85</v>
      </c>
      <c r="F273" s="24">
        <f t="shared" si="101"/>
        <v>0</v>
      </c>
      <c r="G273" s="24">
        <f>F273/E273*100</f>
        <v>0</v>
      </c>
    </row>
    <row r="274" spans="1:8" s="27" customFormat="1" x14ac:dyDescent="0.25">
      <c r="A274" s="263">
        <v>329</v>
      </c>
      <c r="B274" s="264"/>
      <c r="C274" s="265"/>
      <c r="D274" s="35" t="s">
        <v>54</v>
      </c>
      <c r="E274" s="24"/>
      <c r="F274" s="24">
        <f t="shared" si="101"/>
        <v>0</v>
      </c>
      <c r="G274" s="24"/>
    </row>
    <row r="275" spans="1:8" x14ac:dyDescent="0.25">
      <c r="A275" s="266">
        <v>3299</v>
      </c>
      <c r="B275" s="267"/>
      <c r="C275" s="268"/>
      <c r="D275" s="39" t="s">
        <v>54</v>
      </c>
      <c r="E275" s="26"/>
      <c r="F275" s="26">
        <v>0</v>
      </c>
      <c r="G275" s="26"/>
    </row>
    <row r="276" spans="1:8" s="27" customFormat="1" x14ac:dyDescent="0.25">
      <c r="A276" s="272" t="s">
        <v>145</v>
      </c>
      <c r="B276" s="273"/>
      <c r="C276" s="274"/>
      <c r="D276" s="37" t="s">
        <v>146</v>
      </c>
      <c r="E276" s="41">
        <f t="shared" ref="E276:F277" si="102">E277</f>
        <v>1327.23</v>
      </c>
      <c r="F276" s="41">
        <f t="shared" si="102"/>
        <v>313.32</v>
      </c>
      <c r="G276" s="41">
        <f>F276/E276*100</f>
        <v>23.607061323206977</v>
      </c>
      <c r="H276" s="27" t="s">
        <v>219</v>
      </c>
    </row>
    <row r="277" spans="1:8" s="27" customFormat="1" x14ac:dyDescent="0.25">
      <c r="A277" s="250">
        <v>3</v>
      </c>
      <c r="B277" s="275"/>
      <c r="C277" s="276"/>
      <c r="D277" s="35" t="s">
        <v>9</v>
      </c>
      <c r="E277" s="24">
        <f t="shared" si="102"/>
        <v>1327.23</v>
      </c>
      <c r="F277" s="24">
        <f t="shared" si="102"/>
        <v>313.32</v>
      </c>
      <c r="G277" s="24">
        <f>F277/E277*100</f>
        <v>23.607061323206977</v>
      </c>
    </row>
    <row r="278" spans="1:8" s="27" customFormat="1" x14ac:dyDescent="0.25">
      <c r="A278" s="263">
        <v>32</v>
      </c>
      <c r="B278" s="264"/>
      <c r="C278" s="265"/>
      <c r="D278" s="35" t="s">
        <v>18</v>
      </c>
      <c r="E278" s="24">
        <v>1327.23</v>
      </c>
      <c r="F278" s="24">
        <f t="shared" ref="F278" si="103">F279+F281+F284</f>
        <v>313.32</v>
      </c>
      <c r="G278" s="24">
        <f>F278/E278*100</f>
        <v>23.607061323206977</v>
      </c>
    </row>
    <row r="279" spans="1:8" s="27" customFormat="1" x14ac:dyDescent="0.25">
      <c r="A279" s="263">
        <v>321</v>
      </c>
      <c r="B279" s="264"/>
      <c r="C279" s="265"/>
      <c r="D279" s="35" t="s">
        <v>49</v>
      </c>
      <c r="E279" s="24"/>
      <c r="F279" s="24">
        <f t="shared" ref="F279" si="104">F280</f>
        <v>0</v>
      </c>
      <c r="G279" s="24"/>
    </row>
    <row r="280" spans="1:8" x14ac:dyDescent="0.25">
      <c r="A280" s="266">
        <v>3211</v>
      </c>
      <c r="B280" s="267"/>
      <c r="C280" s="268"/>
      <c r="D280" s="39" t="s">
        <v>59</v>
      </c>
      <c r="E280" s="26"/>
      <c r="F280" s="26">
        <v>0</v>
      </c>
      <c r="G280" s="26"/>
    </row>
    <row r="281" spans="1:8" s="27" customFormat="1" x14ac:dyDescent="0.25">
      <c r="A281" s="263">
        <v>323</v>
      </c>
      <c r="B281" s="264"/>
      <c r="C281" s="265"/>
      <c r="D281" s="35" t="s">
        <v>64</v>
      </c>
      <c r="E281" s="24"/>
      <c r="F281" s="24">
        <f t="shared" ref="F281" si="105">F282+F283</f>
        <v>313.32</v>
      </c>
      <c r="G281" s="24"/>
    </row>
    <row r="282" spans="1:8" x14ac:dyDescent="0.25">
      <c r="A282" s="266">
        <v>3231</v>
      </c>
      <c r="B282" s="267"/>
      <c r="C282" s="268"/>
      <c r="D282" s="39" t="s">
        <v>101</v>
      </c>
      <c r="E282" s="26"/>
      <c r="F282" s="26">
        <v>313.32</v>
      </c>
      <c r="G282" s="26"/>
    </row>
    <row r="283" spans="1:8" x14ac:dyDescent="0.25">
      <c r="A283" s="266">
        <v>3239</v>
      </c>
      <c r="B283" s="267"/>
      <c r="C283" s="268"/>
      <c r="D283" s="39" t="s">
        <v>82</v>
      </c>
      <c r="E283" s="26"/>
      <c r="F283" s="26">
        <v>0</v>
      </c>
      <c r="G283" s="26"/>
    </row>
    <row r="284" spans="1:8" s="27" customFormat="1" x14ac:dyDescent="0.25">
      <c r="A284" s="263">
        <v>329</v>
      </c>
      <c r="B284" s="264"/>
      <c r="C284" s="265"/>
      <c r="D284" s="35" t="s">
        <v>54</v>
      </c>
      <c r="E284" s="24"/>
      <c r="F284" s="24">
        <f t="shared" ref="F284" si="106">F285+F286</f>
        <v>0</v>
      </c>
      <c r="G284" s="24"/>
    </row>
    <row r="285" spans="1:8" x14ac:dyDescent="0.25">
      <c r="A285" s="266">
        <v>3293</v>
      </c>
      <c r="B285" s="267"/>
      <c r="C285" s="268"/>
      <c r="D285" s="39" t="s">
        <v>91</v>
      </c>
      <c r="E285" s="26"/>
      <c r="F285" s="26">
        <v>0</v>
      </c>
      <c r="G285" s="26"/>
    </row>
    <row r="286" spans="1:8" x14ac:dyDescent="0.25">
      <c r="A286" s="266">
        <v>3299</v>
      </c>
      <c r="B286" s="267"/>
      <c r="C286" s="268"/>
      <c r="D286" s="39" t="s">
        <v>54</v>
      </c>
      <c r="E286" s="26"/>
      <c r="F286" s="26">
        <v>0</v>
      </c>
      <c r="G286" s="26"/>
    </row>
    <row r="287" spans="1:8" s="27" customFormat="1" x14ac:dyDescent="0.25">
      <c r="A287" s="272" t="s">
        <v>147</v>
      </c>
      <c r="B287" s="273"/>
      <c r="C287" s="274"/>
      <c r="D287" s="37" t="s">
        <v>148</v>
      </c>
      <c r="E287" s="41">
        <f t="shared" ref="E287:H293" si="107">E288</f>
        <v>1255.5500000000002</v>
      </c>
      <c r="F287" s="41">
        <f t="shared" si="107"/>
        <v>0</v>
      </c>
      <c r="G287" s="161">
        <f>F287/E287*100</f>
        <v>0</v>
      </c>
      <c r="H287" s="155">
        <f t="shared" si="107"/>
        <v>0</v>
      </c>
    </row>
    <row r="288" spans="1:8" s="27" customFormat="1" x14ac:dyDescent="0.25">
      <c r="A288" s="250">
        <v>3</v>
      </c>
      <c r="B288" s="275"/>
      <c r="C288" s="276"/>
      <c r="D288" s="35" t="s">
        <v>9</v>
      </c>
      <c r="E288" s="24">
        <f>E289+E292</f>
        <v>1255.5500000000002</v>
      </c>
      <c r="F288" s="24">
        <f t="shared" ref="F288:H288" si="108">F289+F292</f>
        <v>0</v>
      </c>
      <c r="G288" s="157">
        <f>F288/E288*100</f>
        <v>0</v>
      </c>
      <c r="H288" s="155">
        <f t="shared" si="108"/>
        <v>0</v>
      </c>
    </row>
    <row r="289" spans="1:8" s="27" customFormat="1" x14ac:dyDescent="0.25">
      <c r="A289" s="263">
        <v>31</v>
      </c>
      <c r="B289" s="264"/>
      <c r="C289" s="265"/>
      <c r="D289" s="114" t="s">
        <v>10</v>
      </c>
      <c r="E289" s="24">
        <v>663.61</v>
      </c>
      <c r="F289" s="24">
        <f t="shared" ref="F289:F290" si="109">F290</f>
        <v>0</v>
      </c>
      <c r="G289" s="24">
        <f>F289/E289*100</f>
        <v>0</v>
      </c>
    </row>
    <row r="290" spans="1:8" s="27" customFormat="1" x14ac:dyDescent="0.25">
      <c r="A290" s="263">
        <v>311</v>
      </c>
      <c r="B290" s="264"/>
      <c r="C290" s="265"/>
      <c r="D290" s="114" t="s">
        <v>125</v>
      </c>
      <c r="E290" s="24"/>
      <c r="F290" s="24">
        <f t="shared" si="109"/>
        <v>0</v>
      </c>
      <c r="G290" s="24"/>
    </row>
    <row r="291" spans="1:8" x14ac:dyDescent="0.25">
      <c r="A291" s="266">
        <v>3111</v>
      </c>
      <c r="B291" s="267"/>
      <c r="C291" s="268"/>
      <c r="D291" s="39" t="s">
        <v>45</v>
      </c>
      <c r="E291" s="26"/>
      <c r="F291" s="26">
        <v>0</v>
      </c>
      <c r="G291" s="26"/>
    </row>
    <row r="292" spans="1:8" s="27" customFormat="1" x14ac:dyDescent="0.25">
      <c r="A292" s="263">
        <v>32</v>
      </c>
      <c r="B292" s="264"/>
      <c r="C292" s="265"/>
      <c r="D292" s="35" t="s">
        <v>18</v>
      </c>
      <c r="E292" s="24">
        <v>591.94000000000005</v>
      </c>
      <c r="F292" s="24">
        <f t="shared" si="107"/>
        <v>0</v>
      </c>
      <c r="G292" s="24">
        <f>F292/E292*100</f>
        <v>0</v>
      </c>
    </row>
    <row r="293" spans="1:8" s="27" customFormat="1" x14ac:dyDescent="0.25">
      <c r="A293" s="263">
        <v>329</v>
      </c>
      <c r="B293" s="264"/>
      <c r="C293" s="265"/>
      <c r="D293" s="35" t="s">
        <v>54</v>
      </c>
      <c r="E293" s="24"/>
      <c r="F293" s="24">
        <f t="shared" si="107"/>
        <v>0</v>
      </c>
      <c r="G293" s="24"/>
    </row>
    <row r="294" spans="1:8" x14ac:dyDescent="0.25">
      <c r="A294" s="266">
        <v>3299</v>
      </c>
      <c r="B294" s="267"/>
      <c r="C294" s="268"/>
      <c r="D294" s="39" t="s">
        <v>54</v>
      </c>
      <c r="E294" s="26"/>
      <c r="F294" s="26">
        <v>0</v>
      </c>
      <c r="G294" s="26"/>
    </row>
    <row r="295" spans="1:8" s="27" customFormat="1" x14ac:dyDescent="0.25">
      <c r="A295" s="272" t="s">
        <v>149</v>
      </c>
      <c r="B295" s="273"/>
      <c r="C295" s="274"/>
      <c r="D295" s="37" t="s">
        <v>150</v>
      </c>
      <c r="E295" s="41">
        <f t="shared" ref="E295:F295" si="110">E296</f>
        <v>12074.36</v>
      </c>
      <c r="F295" s="41">
        <f t="shared" si="110"/>
        <v>21710.27</v>
      </c>
      <c r="G295" s="41">
        <f>F295/E295*100</f>
        <v>179.80472671015275</v>
      </c>
      <c r="H295" s="27" t="s">
        <v>219</v>
      </c>
    </row>
    <row r="296" spans="1:8" s="27" customFormat="1" x14ac:dyDescent="0.25">
      <c r="A296" s="250">
        <v>3</v>
      </c>
      <c r="B296" s="275"/>
      <c r="C296" s="276"/>
      <c r="D296" s="35" t="s">
        <v>9</v>
      </c>
      <c r="E296" s="24">
        <f>E297+E304</f>
        <v>12074.36</v>
      </c>
      <c r="F296" s="24">
        <f>F297+F304</f>
        <v>21710.27</v>
      </c>
      <c r="G296" s="24">
        <f>F296/E296*100</f>
        <v>179.80472671015275</v>
      </c>
    </row>
    <row r="297" spans="1:8" s="27" customFormat="1" x14ac:dyDescent="0.25">
      <c r="A297" s="263">
        <v>31</v>
      </c>
      <c r="B297" s="264"/>
      <c r="C297" s="265"/>
      <c r="D297" s="35" t="s">
        <v>10</v>
      </c>
      <c r="E297" s="24">
        <v>1552.86</v>
      </c>
      <c r="F297" s="24">
        <f>F298+F302</f>
        <v>0</v>
      </c>
      <c r="G297" s="24">
        <f>F297/E297*100</f>
        <v>0</v>
      </c>
    </row>
    <row r="298" spans="1:8" s="27" customFormat="1" x14ac:dyDescent="0.25">
      <c r="A298" s="263">
        <v>311</v>
      </c>
      <c r="B298" s="264"/>
      <c r="C298" s="265"/>
      <c r="D298" s="35" t="s">
        <v>125</v>
      </c>
      <c r="E298" s="24"/>
      <c r="F298" s="24">
        <f t="shared" ref="F298:F300" si="111">F299</f>
        <v>0</v>
      </c>
      <c r="G298" s="24"/>
    </row>
    <row r="299" spans="1:8" x14ac:dyDescent="0.25">
      <c r="A299" s="266">
        <v>3111</v>
      </c>
      <c r="B299" s="267"/>
      <c r="C299" s="268"/>
      <c r="D299" s="39" t="s">
        <v>45</v>
      </c>
      <c r="E299" s="26"/>
      <c r="F299" s="26">
        <v>0</v>
      </c>
      <c r="G299" s="26"/>
    </row>
    <row r="300" spans="1:8" s="27" customFormat="1" x14ac:dyDescent="0.25">
      <c r="A300" s="263">
        <v>312</v>
      </c>
      <c r="B300" s="264"/>
      <c r="C300" s="265"/>
      <c r="D300" s="131" t="s">
        <v>46</v>
      </c>
      <c r="E300" s="24"/>
      <c r="F300" s="24">
        <f t="shared" si="111"/>
        <v>0</v>
      </c>
      <c r="G300" s="24"/>
    </row>
    <row r="301" spans="1:8" x14ac:dyDescent="0.25">
      <c r="A301" s="266">
        <v>3121</v>
      </c>
      <c r="B301" s="267"/>
      <c r="C301" s="268"/>
      <c r="D301" s="39" t="s">
        <v>46</v>
      </c>
      <c r="E301" s="26"/>
      <c r="F301" s="26">
        <v>0</v>
      </c>
      <c r="G301" s="26"/>
    </row>
    <row r="302" spans="1:8" s="27" customFormat="1" x14ac:dyDescent="0.25">
      <c r="A302" s="263">
        <v>313</v>
      </c>
      <c r="B302" s="264"/>
      <c r="C302" s="265"/>
      <c r="D302" s="114" t="s">
        <v>47</v>
      </c>
      <c r="E302" s="24"/>
      <c r="F302" s="24">
        <f t="shared" ref="F302" si="112">F303</f>
        <v>0</v>
      </c>
      <c r="G302" s="24"/>
    </row>
    <row r="303" spans="1:8" x14ac:dyDescent="0.25">
      <c r="A303" s="266">
        <v>3132</v>
      </c>
      <c r="B303" s="267"/>
      <c r="C303" s="268"/>
      <c r="D303" s="39" t="s">
        <v>48</v>
      </c>
      <c r="E303" s="26"/>
      <c r="F303" s="26">
        <v>0</v>
      </c>
      <c r="G303" s="26"/>
    </row>
    <row r="304" spans="1:8" s="27" customFormat="1" x14ac:dyDescent="0.25">
      <c r="A304" s="263">
        <v>32</v>
      </c>
      <c r="B304" s="264"/>
      <c r="C304" s="265"/>
      <c r="D304" s="35" t="s">
        <v>10</v>
      </c>
      <c r="E304" s="24">
        <v>10521.5</v>
      </c>
      <c r="F304" s="24">
        <f>F305+F308+F313</f>
        <v>21710.27</v>
      </c>
      <c r="G304" s="24">
        <f>F304/E304*100</f>
        <v>206.34196644965073</v>
      </c>
    </row>
    <row r="305" spans="1:8" s="27" customFormat="1" x14ac:dyDescent="0.25">
      <c r="A305" s="263">
        <v>321</v>
      </c>
      <c r="B305" s="264"/>
      <c r="C305" s="265"/>
      <c r="D305" s="35" t="s">
        <v>49</v>
      </c>
      <c r="E305" s="24"/>
      <c r="F305" s="24">
        <f>F306+F307</f>
        <v>1338.55</v>
      </c>
      <c r="G305" s="24"/>
    </row>
    <row r="306" spans="1:8" x14ac:dyDescent="0.25">
      <c r="A306" s="266">
        <v>3211</v>
      </c>
      <c r="B306" s="267"/>
      <c r="C306" s="268"/>
      <c r="D306" s="39" t="s">
        <v>59</v>
      </c>
      <c r="E306" s="26"/>
      <c r="F306" s="26">
        <v>194</v>
      </c>
      <c r="G306" s="26"/>
    </row>
    <row r="307" spans="1:8" x14ac:dyDescent="0.25">
      <c r="A307" s="150">
        <v>3225</v>
      </c>
      <c r="B307" s="151"/>
      <c r="C307" s="152"/>
      <c r="D307" s="39" t="s">
        <v>99</v>
      </c>
      <c r="E307" s="26"/>
      <c r="F307" s="26">
        <v>1144.55</v>
      </c>
      <c r="G307" s="26"/>
    </row>
    <row r="308" spans="1:8" s="27" customFormat="1" x14ac:dyDescent="0.25">
      <c r="A308" s="263">
        <v>323</v>
      </c>
      <c r="B308" s="264"/>
      <c r="C308" s="265"/>
      <c r="D308" s="35" t="s">
        <v>64</v>
      </c>
      <c r="E308" s="24"/>
      <c r="F308" s="24">
        <f>F309+F311+F312</f>
        <v>16077.94</v>
      </c>
      <c r="G308" s="24"/>
    </row>
    <row r="309" spans="1:8" x14ac:dyDescent="0.25">
      <c r="A309" s="266">
        <v>3232</v>
      </c>
      <c r="B309" s="267"/>
      <c r="C309" s="268"/>
      <c r="D309" s="39" t="s">
        <v>107</v>
      </c>
      <c r="E309" s="26"/>
      <c r="F309" s="26">
        <v>7184.5</v>
      </c>
      <c r="G309" s="26"/>
    </row>
    <row r="310" spans="1:8" x14ac:dyDescent="0.25">
      <c r="A310" s="266">
        <v>3236</v>
      </c>
      <c r="B310" s="267"/>
      <c r="C310" s="268"/>
      <c r="D310" s="39" t="s">
        <v>79</v>
      </c>
      <c r="E310" s="26"/>
      <c r="F310" s="26">
        <v>0</v>
      </c>
      <c r="G310" s="26"/>
    </row>
    <row r="311" spans="1:8" x14ac:dyDescent="0.25">
      <c r="A311" s="266">
        <v>3237</v>
      </c>
      <c r="B311" s="267"/>
      <c r="C311" s="268"/>
      <c r="D311" s="39" t="s">
        <v>65</v>
      </c>
      <c r="E311" s="26"/>
      <c r="F311" s="26">
        <v>8893.44</v>
      </c>
      <c r="G311" s="26"/>
    </row>
    <row r="312" spans="1:8" x14ac:dyDescent="0.25">
      <c r="A312" s="266">
        <v>3239</v>
      </c>
      <c r="B312" s="267"/>
      <c r="C312" s="268"/>
      <c r="D312" s="39" t="s">
        <v>82</v>
      </c>
      <c r="E312" s="26"/>
      <c r="F312" s="26">
        <v>0</v>
      </c>
      <c r="G312" s="26"/>
    </row>
    <row r="313" spans="1:8" s="27" customFormat="1" x14ac:dyDescent="0.25">
      <c r="A313" s="263">
        <v>329</v>
      </c>
      <c r="B313" s="264"/>
      <c r="C313" s="265"/>
      <c r="D313" s="35" t="s">
        <v>54</v>
      </c>
      <c r="E313" s="24"/>
      <c r="F313" s="24">
        <f t="shared" ref="F313" si="113">F314</f>
        <v>4293.78</v>
      </c>
      <c r="G313" s="24"/>
    </row>
    <row r="314" spans="1:8" x14ac:dyDescent="0.25">
      <c r="A314" s="266">
        <v>3299</v>
      </c>
      <c r="B314" s="267"/>
      <c r="C314" s="268"/>
      <c r="D314" s="39" t="s">
        <v>54</v>
      </c>
      <c r="E314" s="26"/>
      <c r="F314" s="26">
        <v>4293.78</v>
      </c>
      <c r="G314" s="26"/>
    </row>
    <row r="315" spans="1:8" s="27" customFormat="1" x14ac:dyDescent="0.25">
      <c r="A315" s="272" t="s">
        <v>151</v>
      </c>
      <c r="B315" s="273"/>
      <c r="C315" s="274"/>
      <c r="D315" s="37" t="s">
        <v>152</v>
      </c>
      <c r="E315" s="41">
        <f t="shared" ref="E315:F316" si="114">E316</f>
        <v>3379.85</v>
      </c>
      <c r="F315" s="41">
        <f t="shared" si="114"/>
        <v>6682.42</v>
      </c>
      <c r="G315" s="41">
        <f>F315/E315*100</f>
        <v>197.71350799591698</v>
      </c>
      <c r="H315" s="27" t="s">
        <v>219</v>
      </c>
    </row>
    <row r="316" spans="1:8" s="27" customFormat="1" x14ac:dyDescent="0.25">
      <c r="A316" s="250">
        <v>3</v>
      </c>
      <c r="B316" s="275"/>
      <c r="C316" s="276"/>
      <c r="D316" s="35" t="s">
        <v>9</v>
      </c>
      <c r="E316" s="24">
        <f t="shared" si="114"/>
        <v>3379.85</v>
      </c>
      <c r="F316" s="24">
        <f>F317+F327</f>
        <v>6682.42</v>
      </c>
      <c r="G316" s="24">
        <f>F316/E316*100</f>
        <v>197.71350799591698</v>
      </c>
    </row>
    <row r="317" spans="1:8" s="27" customFormat="1" x14ac:dyDescent="0.25">
      <c r="A317" s="263">
        <v>32</v>
      </c>
      <c r="B317" s="264"/>
      <c r="C317" s="265"/>
      <c r="D317" s="35" t="s">
        <v>18</v>
      </c>
      <c r="E317" s="24">
        <v>3379.85</v>
      </c>
      <c r="F317" s="24">
        <f>F318+F320+F325</f>
        <v>4038.5</v>
      </c>
      <c r="G317" s="24">
        <f>F317/E317*100</f>
        <v>119.48755122268739</v>
      </c>
    </row>
    <row r="318" spans="1:8" s="27" customFormat="1" x14ac:dyDescent="0.25">
      <c r="A318" s="263">
        <v>321</v>
      </c>
      <c r="B318" s="264"/>
      <c r="C318" s="265"/>
      <c r="D318" s="114" t="s">
        <v>49</v>
      </c>
      <c r="E318" s="24"/>
      <c r="F318" s="24">
        <f t="shared" ref="F318" si="115">F319</f>
        <v>1570.6</v>
      </c>
      <c r="G318" s="24"/>
    </row>
    <row r="319" spans="1:8" x14ac:dyDescent="0.25">
      <c r="A319" s="266">
        <v>3211</v>
      </c>
      <c r="B319" s="267"/>
      <c r="C319" s="268"/>
      <c r="D319" s="39" t="s">
        <v>59</v>
      </c>
      <c r="E319" s="26"/>
      <c r="F319" s="26">
        <v>1570.6</v>
      </c>
      <c r="G319" s="26"/>
    </row>
    <row r="320" spans="1:8" s="27" customFormat="1" x14ac:dyDescent="0.25">
      <c r="A320" s="263">
        <v>322</v>
      </c>
      <c r="B320" s="264"/>
      <c r="C320" s="265"/>
      <c r="D320" s="35" t="s">
        <v>51</v>
      </c>
      <c r="E320" s="24"/>
      <c r="F320" s="24">
        <f t="shared" ref="F320" si="116">F321+F322</f>
        <v>145</v>
      </c>
      <c r="G320" s="24"/>
    </row>
    <row r="321" spans="1:8" x14ac:dyDescent="0.25">
      <c r="A321" s="266">
        <v>3221</v>
      </c>
      <c r="B321" s="267"/>
      <c r="C321" s="268"/>
      <c r="D321" s="39" t="s">
        <v>98</v>
      </c>
      <c r="E321" s="26"/>
      <c r="F321" s="26">
        <v>145</v>
      </c>
      <c r="G321" s="26"/>
    </row>
    <row r="322" spans="1:8" x14ac:dyDescent="0.25">
      <c r="A322" s="266">
        <v>3225</v>
      </c>
      <c r="B322" s="267"/>
      <c r="C322" s="268"/>
      <c r="D322" s="39" t="s">
        <v>99</v>
      </c>
      <c r="E322" s="26"/>
      <c r="F322" s="26">
        <v>0</v>
      </c>
      <c r="G322" s="26"/>
    </row>
    <row r="323" spans="1:8" s="27" customFormat="1" x14ac:dyDescent="0.25">
      <c r="A323" s="263">
        <v>323</v>
      </c>
      <c r="B323" s="264"/>
      <c r="C323" s="265"/>
      <c r="D323" s="131" t="s">
        <v>64</v>
      </c>
      <c r="E323" s="24"/>
      <c r="F323" s="24">
        <f t="shared" ref="F323:F325" si="117">F324</f>
        <v>0</v>
      </c>
      <c r="G323" s="24"/>
    </row>
    <row r="324" spans="1:8" x14ac:dyDescent="0.25">
      <c r="A324" s="266">
        <v>3239</v>
      </c>
      <c r="B324" s="267"/>
      <c r="C324" s="268"/>
      <c r="D324" s="39" t="s">
        <v>82</v>
      </c>
      <c r="E324" s="26"/>
      <c r="F324" s="26">
        <v>0</v>
      </c>
      <c r="G324" s="26"/>
    </row>
    <row r="325" spans="1:8" s="27" customFormat="1" x14ac:dyDescent="0.25">
      <c r="A325" s="263">
        <v>329</v>
      </c>
      <c r="B325" s="264"/>
      <c r="C325" s="265"/>
      <c r="D325" s="35" t="s">
        <v>54</v>
      </c>
      <c r="E325" s="24"/>
      <c r="F325" s="24">
        <f t="shared" si="117"/>
        <v>2322.9</v>
      </c>
      <c r="G325" s="24"/>
    </row>
    <row r="326" spans="1:8" x14ac:dyDescent="0.25">
      <c r="A326" s="266">
        <v>3299</v>
      </c>
      <c r="B326" s="267"/>
      <c r="C326" s="268"/>
      <c r="D326" s="39" t="s">
        <v>54</v>
      </c>
      <c r="E326" s="26"/>
      <c r="F326" s="26">
        <v>2322.9</v>
      </c>
      <c r="G326" s="26"/>
    </row>
    <row r="327" spans="1:8" s="27" customFormat="1" x14ac:dyDescent="0.25">
      <c r="A327" s="263">
        <v>38</v>
      </c>
      <c r="B327" s="264"/>
      <c r="C327" s="265"/>
      <c r="D327" s="153" t="s">
        <v>160</v>
      </c>
      <c r="E327" s="24"/>
      <c r="F327" s="24">
        <f>F328</f>
        <v>2643.92</v>
      </c>
      <c r="G327" s="24">
        <v>0</v>
      </c>
    </row>
    <row r="328" spans="1:8" s="27" customFormat="1" x14ac:dyDescent="0.25">
      <c r="A328" s="263">
        <v>381</v>
      </c>
      <c r="B328" s="264"/>
      <c r="C328" s="265"/>
      <c r="D328" s="153" t="s">
        <v>42</v>
      </c>
      <c r="E328" s="24"/>
      <c r="F328" s="24">
        <f t="shared" ref="F328" si="118">F329+F337+F338+F339</f>
        <v>2643.92</v>
      </c>
      <c r="G328" s="24"/>
    </row>
    <row r="329" spans="1:8" x14ac:dyDescent="0.25">
      <c r="A329" s="266">
        <v>3812</v>
      </c>
      <c r="B329" s="267"/>
      <c r="C329" s="268"/>
      <c r="D329" s="39" t="s">
        <v>254</v>
      </c>
      <c r="E329" s="26"/>
      <c r="F329" s="26">
        <v>2643.92</v>
      </c>
      <c r="G329" s="26"/>
    </row>
    <row r="330" spans="1:8" s="27" customFormat="1" x14ac:dyDescent="0.25">
      <c r="A330" s="272" t="s">
        <v>180</v>
      </c>
      <c r="B330" s="273"/>
      <c r="C330" s="274"/>
      <c r="D330" s="113" t="s">
        <v>179</v>
      </c>
      <c r="E330" s="41">
        <f t="shared" ref="E330:F333" si="119">E331</f>
        <v>2498.5100000000002</v>
      </c>
      <c r="F330" s="41">
        <f t="shared" si="119"/>
        <v>0</v>
      </c>
      <c r="G330" s="41">
        <f>F330/E330*100</f>
        <v>0</v>
      </c>
      <c r="H330" s="27" t="s">
        <v>219</v>
      </c>
    </row>
    <row r="331" spans="1:8" s="27" customFormat="1" x14ac:dyDescent="0.25">
      <c r="A331" s="250">
        <v>3</v>
      </c>
      <c r="B331" s="275"/>
      <c r="C331" s="276"/>
      <c r="D331" s="114" t="s">
        <v>9</v>
      </c>
      <c r="E331" s="24">
        <f t="shared" si="119"/>
        <v>2498.5100000000002</v>
      </c>
      <c r="F331" s="24">
        <f t="shared" si="119"/>
        <v>0</v>
      </c>
      <c r="G331" s="24">
        <f>F331/E331*100</f>
        <v>0</v>
      </c>
    </row>
    <row r="332" spans="1:8" s="27" customFormat="1" x14ac:dyDescent="0.25">
      <c r="A332" s="263">
        <v>32</v>
      </c>
      <c r="B332" s="264"/>
      <c r="C332" s="265"/>
      <c r="D332" s="114" t="s">
        <v>18</v>
      </c>
      <c r="E332" s="24">
        <v>2498.5100000000002</v>
      </c>
      <c r="F332" s="24">
        <f t="shared" si="119"/>
        <v>0</v>
      </c>
      <c r="G332" s="24">
        <f>F332/E332*100</f>
        <v>0</v>
      </c>
    </row>
    <row r="333" spans="1:8" s="27" customFormat="1" x14ac:dyDescent="0.25">
      <c r="A333" s="263">
        <v>329</v>
      </c>
      <c r="B333" s="264"/>
      <c r="C333" s="265"/>
      <c r="D333" s="114" t="s">
        <v>54</v>
      </c>
      <c r="E333" s="24"/>
      <c r="F333" s="24">
        <f t="shared" si="119"/>
        <v>0</v>
      </c>
      <c r="G333" s="24"/>
    </row>
    <row r="334" spans="1:8" x14ac:dyDescent="0.25">
      <c r="A334" s="266">
        <v>3299</v>
      </c>
      <c r="B334" s="267"/>
      <c r="C334" s="268"/>
      <c r="D334" s="39" t="s">
        <v>54</v>
      </c>
      <c r="E334" s="26"/>
      <c r="F334" s="26">
        <v>0</v>
      </c>
      <c r="G334" s="26"/>
    </row>
    <row r="335" spans="1:8" s="27" customFormat="1" x14ac:dyDescent="0.25">
      <c r="A335" s="269" t="s">
        <v>104</v>
      </c>
      <c r="B335" s="270"/>
      <c r="C335" s="271"/>
      <c r="D335" s="36" t="s">
        <v>153</v>
      </c>
      <c r="E335" s="42">
        <f t="shared" ref="E335:F335" si="120">E336+E345</f>
        <v>1721000</v>
      </c>
      <c r="F335" s="42">
        <f t="shared" si="120"/>
        <v>1731172.9</v>
      </c>
      <c r="G335" s="160">
        <f>F335/E335*100</f>
        <v>100.59110400929691</v>
      </c>
      <c r="H335" s="27" t="s">
        <v>219</v>
      </c>
    </row>
    <row r="336" spans="1:8" s="27" customFormat="1" x14ac:dyDescent="0.25">
      <c r="A336" s="272" t="s">
        <v>141</v>
      </c>
      <c r="B336" s="273"/>
      <c r="C336" s="274"/>
      <c r="D336" s="37" t="s">
        <v>142</v>
      </c>
      <c r="E336" s="41">
        <f t="shared" ref="E336:F337" si="121">E337</f>
        <v>0</v>
      </c>
      <c r="F336" s="41">
        <f t="shared" si="121"/>
        <v>0</v>
      </c>
      <c r="G336" s="41">
        <v>0</v>
      </c>
    </row>
    <row r="337" spans="1:7" s="27" customFormat="1" x14ac:dyDescent="0.25">
      <c r="A337" s="250">
        <v>3</v>
      </c>
      <c r="B337" s="275"/>
      <c r="C337" s="276"/>
      <c r="D337" s="35" t="s">
        <v>9</v>
      </c>
      <c r="E337" s="24">
        <f t="shared" si="121"/>
        <v>0</v>
      </c>
      <c r="F337" s="24">
        <f t="shared" si="121"/>
        <v>0</v>
      </c>
      <c r="G337" s="24">
        <v>0</v>
      </c>
    </row>
    <row r="338" spans="1:7" s="27" customFormat="1" x14ac:dyDescent="0.25">
      <c r="A338" s="263">
        <v>31</v>
      </c>
      <c r="B338" s="264"/>
      <c r="C338" s="265"/>
      <c r="D338" s="35" t="s">
        <v>10</v>
      </c>
      <c r="E338" s="24">
        <f t="shared" ref="E338:F338" si="122">E339+E341+E343</f>
        <v>0</v>
      </c>
      <c r="F338" s="24">
        <f t="shared" si="122"/>
        <v>0</v>
      </c>
      <c r="G338" s="24">
        <v>0</v>
      </c>
    </row>
    <row r="339" spans="1:7" s="27" customFormat="1" x14ac:dyDescent="0.25">
      <c r="A339" s="263">
        <v>311</v>
      </c>
      <c r="B339" s="264"/>
      <c r="C339" s="265"/>
      <c r="D339" s="35" t="s">
        <v>125</v>
      </c>
      <c r="E339" s="24"/>
      <c r="F339" s="24">
        <f t="shared" ref="F339" si="123">F340</f>
        <v>0</v>
      </c>
      <c r="G339" s="24"/>
    </row>
    <row r="340" spans="1:7" x14ac:dyDescent="0.25">
      <c r="A340" s="266">
        <v>3111</v>
      </c>
      <c r="B340" s="267"/>
      <c r="C340" s="268"/>
      <c r="D340" s="39" t="s">
        <v>45</v>
      </c>
      <c r="E340" s="26"/>
      <c r="F340" s="26">
        <v>0</v>
      </c>
      <c r="G340" s="26"/>
    </row>
    <row r="341" spans="1:7" s="27" customFormat="1" x14ac:dyDescent="0.25">
      <c r="A341" s="263">
        <v>312</v>
      </c>
      <c r="B341" s="264"/>
      <c r="C341" s="265"/>
      <c r="D341" s="35" t="s">
        <v>46</v>
      </c>
      <c r="E341" s="24"/>
      <c r="F341" s="24">
        <f t="shared" ref="F341" si="124">F342</f>
        <v>0</v>
      </c>
      <c r="G341" s="24"/>
    </row>
    <row r="342" spans="1:7" x14ac:dyDescent="0.25">
      <c r="A342" s="266">
        <v>3121</v>
      </c>
      <c r="B342" s="267"/>
      <c r="C342" s="268"/>
      <c r="D342" s="39" t="s">
        <v>46</v>
      </c>
      <c r="E342" s="26"/>
      <c r="F342" s="26">
        <v>0</v>
      </c>
      <c r="G342" s="26"/>
    </row>
    <row r="343" spans="1:7" s="27" customFormat="1" x14ac:dyDescent="0.25">
      <c r="A343" s="263">
        <v>313</v>
      </c>
      <c r="B343" s="264"/>
      <c r="C343" s="265"/>
      <c r="D343" s="35" t="s">
        <v>47</v>
      </c>
      <c r="E343" s="24"/>
      <c r="F343" s="24">
        <f t="shared" ref="F343" si="125">F344</f>
        <v>0</v>
      </c>
      <c r="G343" s="24"/>
    </row>
    <row r="344" spans="1:7" x14ac:dyDescent="0.25">
      <c r="A344" s="266">
        <v>3132</v>
      </c>
      <c r="B344" s="267"/>
      <c r="C344" s="268"/>
      <c r="D344" s="39" t="s">
        <v>48</v>
      </c>
      <c r="E344" s="26"/>
      <c r="F344" s="26">
        <v>0</v>
      </c>
      <c r="G344" s="26"/>
    </row>
    <row r="345" spans="1:7" s="27" customFormat="1" x14ac:dyDescent="0.25">
      <c r="A345" s="272" t="s">
        <v>149</v>
      </c>
      <c r="B345" s="273"/>
      <c r="C345" s="274"/>
      <c r="D345" s="37" t="s">
        <v>150</v>
      </c>
      <c r="E345" s="41">
        <f t="shared" ref="E345:F345" si="126">E346</f>
        <v>1721000</v>
      </c>
      <c r="F345" s="41">
        <f t="shared" si="126"/>
        <v>1731172.9</v>
      </c>
      <c r="G345" s="41">
        <f>F345/E345*100</f>
        <v>100.59110400929691</v>
      </c>
    </row>
    <row r="346" spans="1:7" s="27" customFormat="1" x14ac:dyDescent="0.25">
      <c r="A346" s="250">
        <v>3</v>
      </c>
      <c r="B346" s="275"/>
      <c r="C346" s="276"/>
      <c r="D346" s="35" t="s">
        <v>9</v>
      </c>
      <c r="E346" s="24">
        <f t="shared" ref="E346:F346" si="127">E347+E354+E360</f>
        <v>1721000</v>
      </c>
      <c r="F346" s="24">
        <f t="shared" si="127"/>
        <v>1731172.9</v>
      </c>
      <c r="G346" s="24">
        <f>F346/E346*100</f>
        <v>100.59110400929691</v>
      </c>
    </row>
    <row r="347" spans="1:7" s="27" customFormat="1" x14ac:dyDescent="0.25">
      <c r="A347" s="263">
        <v>31</v>
      </c>
      <c r="B347" s="264"/>
      <c r="C347" s="265"/>
      <c r="D347" s="35" t="s">
        <v>10</v>
      </c>
      <c r="E347" s="24">
        <v>1666000</v>
      </c>
      <c r="F347" s="24">
        <f t="shared" ref="F347" si="128">F348+F350+F352</f>
        <v>1690381.68</v>
      </c>
      <c r="G347" s="24">
        <f>F347/E347*100</f>
        <v>101.46348619447778</v>
      </c>
    </row>
    <row r="348" spans="1:7" s="27" customFormat="1" x14ac:dyDescent="0.25">
      <c r="A348" s="263">
        <v>311</v>
      </c>
      <c r="B348" s="264"/>
      <c r="C348" s="265"/>
      <c r="D348" s="35" t="s">
        <v>125</v>
      </c>
      <c r="E348" s="24"/>
      <c r="F348" s="24">
        <f t="shared" ref="F348" si="129">F349</f>
        <v>1393817.88</v>
      </c>
      <c r="G348" s="24"/>
    </row>
    <row r="349" spans="1:7" x14ac:dyDescent="0.25">
      <c r="A349" s="266">
        <v>3111</v>
      </c>
      <c r="B349" s="267"/>
      <c r="C349" s="268"/>
      <c r="D349" s="39" t="s">
        <v>45</v>
      </c>
      <c r="E349" s="26"/>
      <c r="F349" s="26">
        <v>1393817.88</v>
      </c>
      <c r="G349" s="26"/>
    </row>
    <row r="350" spans="1:7" s="27" customFormat="1" x14ac:dyDescent="0.25">
      <c r="A350" s="263">
        <v>312</v>
      </c>
      <c r="B350" s="264"/>
      <c r="C350" s="265"/>
      <c r="D350" s="35" t="s">
        <v>46</v>
      </c>
      <c r="E350" s="24"/>
      <c r="F350" s="24">
        <f t="shared" ref="F350" si="130">F351</f>
        <v>71148.83</v>
      </c>
      <c r="G350" s="24"/>
    </row>
    <row r="351" spans="1:7" x14ac:dyDescent="0.25">
      <c r="A351" s="266">
        <v>3121</v>
      </c>
      <c r="B351" s="267"/>
      <c r="C351" s="268"/>
      <c r="D351" s="39" t="s">
        <v>46</v>
      </c>
      <c r="E351" s="26"/>
      <c r="F351" s="26">
        <v>71148.83</v>
      </c>
      <c r="G351" s="26"/>
    </row>
    <row r="352" spans="1:7" s="27" customFormat="1" x14ac:dyDescent="0.25">
      <c r="A352" s="263">
        <v>313</v>
      </c>
      <c r="B352" s="264"/>
      <c r="C352" s="265"/>
      <c r="D352" s="35" t="s">
        <v>47</v>
      </c>
      <c r="E352" s="24"/>
      <c r="F352" s="24">
        <f t="shared" ref="F352" si="131">F353</f>
        <v>225414.97</v>
      </c>
      <c r="G352" s="24"/>
    </row>
    <row r="353" spans="1:8" x14ac:dyDescent="0.25">
      <c r="A353" s="266">
        <v>3132</v>
      </c>
      <c r="B353" s="267"/>
      <c r="C353" s="268"/>
      <c r="D353" s="39" t="s">
        <v>48</v>
      </c>
      <c r="E353" s="26"/>
      <c r="F353" s="26">
        <v>225414.97</v>
      </c>
      <c r="G353" s="26"/>
    </row>
    <row r="354" spans="1:8" s="27" customFormat="1" x14ac:dyDescent="0.25">
      <c r="A354" s="263">
        <v>32</v>
      </c>
      <c r="B354" s="264"/>
      <c r="C354" s="265"/>
      <c r="D354" s="35" t="s">
        <v>18</v>
      </c>
      <c r="E354" s="24">
        <v>55000</v>
      </c>
      <c r="F354" s="24">
        <f t="shared" ref="F354" si="132">F355+F357</f>
        <v>40791.22</v>
      </c>
      <c r="G354" s="24">
        <f>F354/E354*100</f>
        <v>74.16585454545455</v>
      </c>
    </row>
    <row r="355" spans="1:8" s="27" customFormat="1" x14ac:dyDescent="0.25">
      <c r="A355" s="263">
        <v>321</v>
      </c>
      <c r="B355" s="264"/>
      <c r="C355" s="265"/>
      <c r="D355" s="35" t="s">
        <v>49</v>
      </c>
      <c r="E355" s="24"/>
      <c r="F355" s="24">
        <f t="shared" ref="F355" si="133">F356</f>
        <v>40791.22</v>
      </c>
      <c r="G355" s="24"/>
    </row>
    <row r="356" spans="1:8" x14ac:dyDescent="0.25">
      <c r="A356" s="266">
        <v>3212</v>
      </c>
      <c r="B356" s="267"/>
      <c r="C356" s="268"/>
      <c r="D356" s="39" t="s">
        <v>127</v>
      </c>
      <c r="E356" s="26"/>
      <c r="F356" s="26">
        <v>40791.22</v>
      </c>
      <c r="G356" s="26"/>
    </row>
    <row r="357" spans="1:8" s="27" customFormat="1" x14ac:dyDescent="0.25">
      <c r="A357" s="263">
        <v>329</v>
      </c>
      <c r="B357" s="264"/>
      <c r="C357" s="265"/>
      <c r="D357" s="35" t="s">
        <v>54</v>
      </c>
      <c r="E357" s="24"/>
      <c r="F357" s="24">
        <f t="shared" ref="F357" si="134">F358+F359</f>
        <v>0</v>
      </c>
      <c r="G357" s="24"/>
    </row>
    <row r="358" spans="1:8" x14ac:dyDescent="0.25">
      <c r="A358" s="266">
        <v>3295</v>
      </c>
      <c r="B358" s="267"/>
      <c r="C358" s="268"/>
      <c r="D358" s="39" t="s">
        <v>53</v>
      </c>
      <c r="E358" s="26"/>
      <c r="F358" s="26">
        <v>0</v>
      </c>
      <c r="G358" s="26"/>
    </row>
    <row r="359" spans="1:8" x14ac:dyDescent="0.25">
      <c r="A359" s="266">
        <v>3296</v>
      </c>
      <c r="B359" s="267"/>
      <c r="C359" s="268"/>
      <c r="D359" s="39" t="s">
        <v>55</v>
      </c>
      <c r="E359" s="26"/>
      <c r="F359" s="26">
        <v>0</v>
      </c>
      <c r="G359" s="26"/>
    </row>
    <row r="360" spans="1:8" s="27" customFormat="1" x14ac:dyDescent="0.25">
      <c r="A360" s="263">
        <v>34</v>
      </c>
      <c r="B360" s="264"/>
      <c r="C360" s="265"/>
      <c r="D360" s="35" t="s">
        <v>56</v>
      </c>
      <c r="E360" s="24">
        <f t="shared" ref="E360:F361" si="135">E361</f>
        <v>0</v>
      </c>
      <c r="F360" s="24">
        <f t="shared" si="135"/>
        <v>0</v>
      </c>
      <c r="G360" s="24">
        <v>0</v>
      </c>
    </row>
    <row r="361" spans="1:8" s="27" customFormat="1" x14ac:dyDescent="0.25">
      <c r="A361" s="263">
        <v>343</v>
      </c>
      <c r="B361" s="264"/>
      <c r="C361" s="265"/>
      <c r="D361" s="35" t="s">
        <v>57</v>
      </c>
      <c r="E361" s="24"/>
      <c r="F361" s="24">
        <f t="shared" si="135"/>
        <v>0</v>
      </c>
      <c r="G361" s="24"/>
    </row>
    <row r="362" spans="1:8" x14ac:dyDescent="0.25">
      <c r="A362" s="266">
        <v>3433</v>
      </c>
      <c r="B362" s="267"/>
      <c r="C362" s="268"/>
      <c r="D362" s="39" t="s">
        <v>58</v>
      </c>
      <c r="E362" s="26"/>
      <c r="F362" s="26">
        <v>0</v>
      </c>
      <c r="G362" s="26"/>
    </row>
    <row r="363" spans="1:8" s="27" customFormat="1" x14ac:dyDescent="0.25">
      <c r="A363" s="269" t="s">
        <v>138</v>
      </c>
      <c r="B363" s="270"/>
      <c r="C363" s="271"/>
      <c r="D363" s="36" t="s">
        <v>113</v>
      </c>
      <c r="E363" s="42">
        <f t="shared" ref="E363:F365" si="136">E364</f>
        <v>263.45</v>
      </c>
      <c r="F363" s="42">
        <f t="shared" si="136"/>
        <v>260</v>
      </c>
      <c r="G363" s="160">
        <f>F363/E363*100</f>
        <v>98.690453596507879</v>
      </c>
      <c r="H363" s="27" t="s">
        <v>221</v>
      </c>
    </row>
    <row r="364" spans="1:8" s="27" customFormat="1" x14ac:dyDescent="0.25">
      <c r="A364" s="272" t="s">
        <v>149</v>
      </c>
      <c r="B364" s="273"/>
      <c r="C364" s="274"/>
      <c r="D364" s="37" t="s">
        <v>150</v>
      </c>
      <c r="E364" s="41">
        <f t="shared" si="136"/>
        <v>263.45</v>
      </c>
      <c r="F364" s="41">
        <f t="shared" si="136"/>
        <v>260</v>
      </c>
      <c r="G364" s="41">
        <f>F364/E364*100</f>
        <v>98.690453596507879</v>
      </c>
    </row>
    <row r="365" spans="1:8" s="27" customFormat="1" x14ac:dyDescent="0.25">
      <c r="A365" s="250">
        <v>3</v>
      </c>
      <c r="B365" s="275"/>
      <c r="C365" s="276"/>
      <c r="D365" s="35" t="s">
        <v>9</v>
      </c>
      <c r="E365" s="24">
        <f t="shared" si="136"/>
        <v>263.45</v>
      </c>
      <c r="F365" s="24">
        <f t="shared" si="136"/>
        <v>260</v>
      </c>
      <c r="G365" s="24">
        <f>F365/E365*100</f>
        <v>98.690453596507879</v>
      </c>
    </row>
    <row r="366" spans="1:8" s="27" customFormat="1" x14ac:dyDescent="0.25">
      <c r="A366" s="263">
        <v>32</v>
      </c>
      <c r="B366" s="264"/>
      <c r="C366" s="265"/>
      <c r="D366" s="35" t="s">
        <v>18</v>
      </c>
      <c r="E366" s="24">
        <v>263.45</v>
      </c>
      <c r="F366" s="24">
        <f t="shared" ref="F366" si="137">F367+F369+F371</f>
        <v>260</v>
      </c>
      <c r="G366" s="24">
        <f>F366/E366*100</f>
        <v>98.690453596507879</v>
      </c>
    </row>
    <row r="367" spans="1:8" s="27" customFormat="1" x14ac:dyDescent="0.25">
      <c r="A367" s="263">
        <v>321</v>
      </c>
      <c r="B367" s="264"/>
      <c r="C367" s="265"/>
      <c r="D367" s="35" t="s">
        <v>49</v>
      </c>
      <c r="E367" s="24"/>
      <c r="F367" s="24">
        <f t="shared" ref="F367" si="138">F368</f>
        <v>0</v>
      </c>
      <c r="G367" s="24"/>
    </row>
    <row r="368" spans="1:8" x14ac:dyDescent="0.25">
      <c r="A368" s="266">
        <v>3211</v>
      </c>
      <c r="B368" s="267"/>
      <c r="C368" s="268"/>
      <c r="D368" s="39" t="s">
        <v>59</v>
      </c>
      <c r="E368" s="26"/>
      <c r="F368" s="26">
        <v>0</v>
      </c>
      <c r="G368" s="26"/>
    </row>
    <row r="369" spans="1:8" s="27" customFormat="1" x14ac:dyDescent="0.25">
      <c r="A369" s="263">
        <v>323</v>
      </c>
      <c r="B369" s="264"/>
      <c r="C369" s="265"/>
      <c r="D369" s="35" t="s">
        <v>64</v>
      </c>
      <c r="E369" s="24"/>
      <c r="F369" s="24">
        <f t="shared" ref="F369" si="139">F370</f>
        <v>93.8</v>
      </c>
      <c r="G369" s="24"/>
    </row>
    <row r="370" spans="1:8" x14ac:dyDescent="0.25">
      <c r="A370" s="266">
        <v>3237</v>
      </c>
      <c r="B370" s="267"/>
      <c r="C370" s="268"/>
      <c r="D370" s="39" t="s">
        <v>65</v>
      </c>
      <c r="E370" s="26"/>
      <c r="F370" s="26">
        <v>93.8</v>
      </c>
      <c r="G370" s="26"/>
    </row>
    <row r="371" spans="1:8" s="27" customFormat="1" x14ac:dyDescent="0.25">
      <c r="A371" s="263">
        <v>329</v>
      </c>
      <c r="B371" s="264"/>
      <c r="C371" s="265"/>
      <c r="D371" s="35" t="s">
        <v>54</v>
      </c>
      <c r="E371" s="24"/>
      <c r="F371" s="24">
        <f t="shared" ref="F371" si="140">F372</f>
        <v>166.2</v>
      </c>
      <c r="G371" s="24"/>
    </row>
    <row r="372" spans="1:8" x14ac:dyDescent="0.25">
      <c r="A372" s="266">
        <v>3299</v>
      </c>
      <c r="B372" s="267"/>
      <c r="C372" s="268"/>
      <c r="D372" s="39" t="s">
        <v>54</v>
      </c>
      <c r="E372" s="26"/>
      <c r="F372" s="26">
        <v>166.2</v>
      </c>
      <c r="G372" s="26"/>
    </row>
    <row r="373" spans="1:8" s="27" customFormat="1" x14ac:dyDescent="0.25">
      <c r="A373" s="269" t="s">
        <v>112</v>
      </c>
      <c r="B373" s="270"/>
      <c r="C373" s="271"/>
      <c r="D373" s="36" t="s">
        <v>115</v>
      </c>
      <c r="E373" s="42">
        <f t="shared" ref="E373:F375" si="141">E374</f>
        <v>0</v>
      </c>
      <c r="F373" s="42">
        <f t="shared" si="141"/>
        <v>0</v>
      </c>
      <c r="G373" s="160">
        <v>0</v>
      </c>
    </row>
    <row r="374" spans="1:8" s="27" customFormat="1" x14ac:dyDescent="0.25">
      <c r="A374" s="272" t="s">
        <v>149</v>
      </c>
      <c r="B374" s="273"/>
      <c r="C374" s="274"/>
      <c r="D374" s="37" t="s">
        <v>150</v>
      </c>
      <c r="E374" s="41">
        <f t="shared" si="141"/>
        <v>0</v>
      </c>
      <c r="F374" s="41">
        <f t="shared" si="141"/>
        <v>0</v>
      </c>
      <c r="G374" s="41">
        <v>0</v>
      </c>
    </row>
    <row r="375" spans="1:8" s="27" customFormat="1" x14ac:dyDescent="0.25">
      <c r="A375" s="250">
        <v>3</v>
      </c>
      <c r="B375" s="275"/>
      <c r="C375" s="276"/>
      <c r="D375" s="35" t="s">
        <v>9</v>
      </c>
      <c r="E375" s="24">
        <f t="shared" si="141"/>
        <v>0</v>
      </c>
      <c r="F375" s="24">
        <f t="shared" si="141"/>
        <v>0</v>
      </c>
      <c r="G375" s="24">
        <v>0</v>
      </c>
    </row>
    <row r="376" spans="1:8" s="27" customFormat="1" x14ac:dyDescent="0.25">
      <c r="A376" s="263">
        <v>32</v>
      </c>
      <c r="B376" s="264"/>
      <c r="C376" s="265"/>
      <c r="D376" s="35" t="s">
        <v>18</v>
      </c>
      <c r="E376" s="24">
        <f t="shared" ref="E376:F376" si="142">E377+E379</f>
        <v>0</v>
      </c>
      <c r="F376" s="24">
        <f t="shared" si="142"/>
        <v>0</v>
      </c>
      <c r="G376" s="24">
        <v>0</v>
      </c>
    </row>
    <row r="377" spans="1:8" s="27" customFormat="1" x14ac:dyDescent="0.25">
      <c r="A377" s="263">
        <v>321</v>
      </c>
      <c r="B377" s="264"/>
      <c r="C377" s="265"/>
      <c r="D377" s="35" t="s">
        <v>49</v>
      </c>
      <c r="E377" s="24"/>
      <c r="F377" s="24">
        <f t="shared" ref="F377" si="143">F378</f>
        <v>0</v>
      </c>
      <c r="G377" s="24"/>
    </row>
    <row r="378" spans="1:8" x14ac:dyDescent="0.25">
      <c r="A378" s="266">
        <v>3211</v>
      </c>
      <c r="B378" s="267"/>
      <c r="C378" s="268"/>
      <c r="D378" s="39" t="s">
        <v>59</v>
      </c>
      <c r="E378" s="26"/>
      <c r="F378" s="26">
        <v>0</v>
      </c>
      <c r="G378" s="26"/>
    </row>
    <row r="379" spans="1:8" s="27" customFormat="1" x14ac:dyDescent="0.25">
      <c r="A379" s="263">
        <v>323</v>
      </c>
      <c r="B379" s="264"/>
      <c r="C379" s="265"/>
      <c r="D379" s="35" t="s">
        <v>64</v>
      </c>
      <c r="E379" s="24"/>
      <c r="F379" s="24">
        <f t="shared" ref="F379" si="144">F380</f>
        <v>0</v>
      </c>
      <c r="G379" s="24"/>
    </row>
    <row r="380" spans="1:8" x14ac:dyDescent="0.25">
      <c r="A380" s="266">
        <v>3231</v>
      </c>
      <c r="B380" s="267"/>
      <c r="C380" s="268"/>
      <c r="D380" s="39" t="s">
        <v>101</v>
      </c>
      <c r="E380" s="26"/>
      <c r="F380" s="26">
        <v>0</v>
      </c>
      <c r="G380" s="26"/>
    </row>
    <row r="381" spans="1:8" s="27" customFormat="1" x14ac:dyDescent="0.25">
      <c r="A381" s="269" t="s">
        <v>114</v>
      </c>
      <c r="B381" s="270"/>
      <c r="C381" s="271"/>
      <c r="D381" s="36" t="s">
        <v>154</v>
      </c>
      <c r="E381" s="42">
        <f t="shared" ref="E381:F381" si="145">E382+E387+E404</f>
        <v>121000</v>
      </c>
      <c r="F381" s="42">
        <f t="shared" si="145"/>
        <v>115559.33</v>
      </c>
      <c r="G381" s="160">
        <f>F381/E381*100</f>
        <v>95.503578512396686</v>
      </c>
      <c r="H381" s="27" t="s">
        <v>219</v>
      </c>
    </row>
    <row r="382" spans="1:8" s="27" customFormat="1" x14ac:dyDescent="0.25">
      <c r="A382" s="272" t="s">
        <v>155</v>
      </c>
      <c r="B382" s="273"/>
      <c r="C382" s="274"/>
      <c r="D382" s="37" t="s">
        <v>156</v>
      </c>
      <c r="E382" s="41">
        <f t="shared" ref="E382:F385" si="146">E383</f>
        <v>0</v>
      </c>
      <c r="F382" s="41">
        <f t="shared" si="146"/>
        <v>0</v>
      </c>
      <c r="G382" s="41">
        <v>0</v>
      </c>
    </row>
    <row r="383" spans="1:8" s="27" customFormat="1" x14ac:dyDescent="0.25">
      <c r="A383" s="250">
        <v>3</v>
      </c>
      <c r="B383" s="275"/>
      <c r="C383" s="276"/>
      <c r="D383" s="35" t="s">
        <v>9</v>
      </c>
      <c r="E383" s="24">
        <f t="shared" si="146"/>
        <v>0</v>
      </c>
      <c r="F383" s="24">
        <f t="shared" si="146"/>
        <v>0</v>
      </c>
      <c r="G383" s="24">
        <v>0</v>
      </c>
    </row>
    <row r="384" spans="1:8" s="27" customFormat="1" x14ac:dyDescent="0.25">
      <c r="A384" s="263">
        <v>32</v>
      </c>
      <c r="B384" s="264"/>
      <c r="C384" s="265"/>
      <c r="D384" s="35" t="s">
        <v>18</v>
      </c>
      <c r="E384" s="24">
        <f t="shared" si="146"/>
        <v>0</v>
      </c>
      <c r="F384" s="24">
        <f t="shared" si="146"/>
        <v>0</v>
      </c>
      <c r="G384" s="24">
        <v>0</v>
      </c>
    </row>
    <row r="385" spans="1:9" s="27" customFormat="1" x14ac:dyDescent="0.25">
      <c r="A385" s="263">
        <v>322</v>
      </c>
      <c r="B385" s="264"/>
      <c r="C385" s="265"/>
      <c r="D385" s="35" t="s">
        <v>51</v>
      </c>
      <c r="E385" s="24"/>
      <c r="F385" s="24">
        <f t="shared" si="146"/>
        <v>0</v>
      </c>
      <c r="G385" s="24"/>
    </row>
    <row r="386" spans="1:9" x14ac:dyDescent="0.25">
      <c r="A386" s="266">
        <v>3222</v>
      </c>
      <c r="B386" s="267"/>
      <c r="C386" s="268"/>
      <c r="D386" s="39" t="s">
        <v>63</v>
      </c>
      <c r="E386" s="26"/>
      <c r="F386" s="26">
        <v>0</v>
      </c>
      <c r="G386" s="26"/>
      <c r="I386" s="118"/>
    </row>
    <row r="387" spans="1:9" s="27" customFormat="1" x14ac:dyDescent="0.25">
      <c r="A387" s="272" t="s">
        <v>145</v>
      </c>
      <c r="B387" s="273"/>
      <c r="C387" s="274"/>
      <c r="D387" s="37" t="s">
        <v>146</v>
      </c>
      <c r="E387" s="41">
        <f t="shared" ref="E387:F388" si="147">E388</f>
        <v>0</v>
      </c>
      <c r="F387" s="41">
        <f t="shared" si="147"/>
        <v>0</v>
      </c>
      <c r="G387" s="41">
        <v>0</v>
      </c>
    </row>
    <row r="388" spans="1:9" s="27" customFormat="1" x14ac:dyDescent="0.25">
      <c r="A388" s="250">
        <v>3</v>
      </c>
      <c r="B388" s="275"/>
      <c r="C388" s="276"/>
      <c r="D388" s="35" t="s">
        <v>9</v>
      </c>
      <c r="E388" s="24">
        <f t="shared" si="147"/>
        <v>0</v>
      </c>
      <c r="F388" s="24">
        <f t="shared" si="147"/>
        <v>0</v>
      </c>
      <c r="G388" s="24">
        <v>0</v>
      </c>
    </row>
    <row r="389" spans="1:9" s="27" customFormat="1" x14ac:dyDescent="0.25">
      <c r="A389" s="263">
        <v>32</v>
      </c>
      <c r="B389" s="264"/>
      <c r="C389" s="265"/>
      <c r="D389" s="35" t="s">
        <v>18</v>
      </c>
      <c r="E389" s="24">
        <f>E390+E393+E398+E402</f>
        <v>0</v>
      </c>
      <c r="F389" s="24">
        <f>F390+F393+F398+F402</f>
        <v>0</v>
      </c>
      <c r="G389" s="24">
        <v>0</v>
      </c>
    </row>
    <row r="390" spans="1:9" s="27" customFormat="1" x14ac:dyDescent="0.25">
      <c r="A390" s="263">
        <v>321</v>
      </c>
      <c r="B390" s="264"/>
      <c r="C390" s="265"/>
      <c r="D390" s="114" t="s">
        <v>49</v>
      </c>
      <c r="E390" s="24"/>
      <c r="F390" s="24">
        <f>F391+F392</f>
        <v>0</v>
      </c>
      <c r="G390" s="24"/>
    </row>
    <row r="391" spans="1:9" x14ac:dyDescent="0.25">
      <c r="A391" s="266">
        <v>3211</v>
      </c>
      <c r="B391" s="267"/>
      <c r="C391" s="268"/>
      <c r="D391" s="39" t="s">
        <v>59</v>
      </c>
      <c r="E391" s="26"/>
      <c r="F391" s="26">
        <v>0</v>
      </c>
      <c r="G391" s="26"/>
    </row>
    <row r="392" spans="1:9" x14ac:dyDescent="0.25">
      <c r="A392" s="266">
        <v>3213</v>
      </c>
      <c r="B392" s="267"/>
      <c r="C392" s="268"/>
      <c r="D392" s="39" t="s">
        <v>60</v>
      </c>
      <c r="E392" s="26"/>
      <c r="F392" s="26">
        <v>0</v>
      </c>
      <c r="G392" s="26"/>
    </row>
    <row r="393" spans="1:9" s="27" customFormat="1" x14ac:dyDescent="0.25">
      <c r="A393" s="263">
        <v>322</v>
      </c>
      <c r="B393" s="264"/>
      <c r="C393" s="265"/>
      <c r="D393" s="35" t="s">
        <v>51</v>
      </c>
      <c r="E393" s="24"/>
      <c r="F393" s="24">
        <f>F394+F395+F396+F397</f>
        <v>0</v>
      </c>
      <c r="G393" s="24"/>
    </row>
    <row r="394" spans="1:9" x14ac:dyDescent="0.25">
      <c r="A394" s="266">
        <v>3221</v>
      </c>
      <c r="B394" s="267"/>
      <c r="C394" s="268"/>
      <c r="D394" s="39" t="s">
        <v>98</v>
      </c>
      <c r="E394" s="26"/>
      <c r="F394" s="26">
        <v>0</v>
      </c>
      <c r="G394" s="26"/>
    </row>
    <row r="395" spans="1:9" x14ac:dyDescent="0.25">
      <c r="A395" s="266">
        <v>3222</v>
      </c>
      <c r="B395" s="267"/>
      <c r="C395" s="268"/>
      <c r="D395" s="39" t="s">
        <v>63</v>
      </c>
      <c r="E395" s="26"/>
      <c r="F395" s="26">
        <v>0</v>
      </c>
      <c r="G395" s="26"/>
    </row>
    <row r="396" spans="1:9" x14ac:dyDescent="0.25">
      <c r="A396" s="266">
        <v>3225</v>
      </c>
      <c r="B396" s="267"/>
      <c r="C396" s="268"/>
      <c r="D396" s="39" t="s">
        <v>99</v>
      </c>
      <c r="E396" s="26"/>
      <c r="F396" s="26">
        <v>0</v>
      </c>
      <c r="G396" s="26"/>
    </row>
    <row r="397" spans="1:9" x14ac:dyDescent="0.25">
      <c r="A397" s="266">
        <v>3227</v>
      </c>
      <c r="B397" s="267"/>
      <c r="C397" s="268"/>
      <c r="D397" s="39" t="s">
        <v>100</v>
      </c>
      <c r="E397" s="26"/>
      <c r="F397" s="26">
        <v>0</v>
      </c>
      <c r="G397" s="26"/>
    </row>
    <row r="398" spans="1:9" s="27" customFormat="1" x14ac:dyDescent="0.25">
      <c r="A398" s="263">
        <v>323</v>
      </c>
      <c r="B398" s="264"/>
      <c r="C398" s="265"/>
      <c r="D398" s="35" t="s">
        <v>64</v>
      </c>
      <c r="E398" s="24"/>
      <c r="F398" s="24">
        <f>F399+F400+F401</f>
        <v>0</v>
      </c>
      <c r="G398" s="24"/>
    </row>
    <row r="399" spans="1:9" x14ac:dyDescent="0.25">
      <c r="A399" s="266">
        <v>3232</v>
      </c>
      <c r="B399" s="267"/>
      <c r="C399" s="268"/>
      <c r="D399" s="39" t="s">
        <v>107</v>
      </c>
      <c r="E399" s="26"/>
      <c r="F399" s="26">
        <v>0</v>
      </c>
      <c r="G399" s="26"/>
    </row>
    <row r="400" spans="1:9" x14ac:dyDescent="0.25">
      <c r="A400" s="266">
        <v>3234</v>
      </c>
      <c r="B400" s="267"/>
      <c r="C400" s="268"/>
      <c r="D400" s="39" t="s">
        <v>78</v>
      </c>
      <c r="E400" s="26"/>
      <c r="F400" s="26">
        <v>0</v>
      </c>
      <c r="G400" s="26"/>
    </row>
    <row r="401" spans="1:8" x14ac:dyDescent="0.25">
      <c r="A401" s="266">
        <v>3236</v>
      </c>
      <c r="B401" s="267"/>
      <c r="C401" s="268"/>
      <c r="D401" s="39" t="s">
        <v>79</v>
      </c>
      <c r="E401" s="26"/>
      <c r="F401" s="26">
        <v>0</v>
      </c>
      <c r="G401" s="26"/>
    </row>
    <row r="402" spans="1:8" s="27" customFormat="1" x14ac:dyDescent="0.25">
      <c r="A402" s="263">
        <v>329</v>
      </c>
      <c r="B402" s="264"/>
      <c r="C402" s="265"/>
      <c r="D402" s="114" t="s">
        <v>54</v>
      </c>
      <c r="E402" s="24"/>
      <c r="F402" s="24">
        <f t="shared" ref="F402" si="148">F403</f>
        <v>0</v>
      </c>
      <c r="G402" s="24"/>
    </row>
    <row r="403" spans="1:8" x14ac:dyDescent="0.25">
      <c r="A403" s="266">
        <v>3299</v>
      </c>
      <c r="B403" s="267"/>
      <c r="C403" s="268"/>
      <c r="D403" s="39" t="s">
        <v>54</v>
      </c>
      <c r="E403" s="26"/>
      <c r="F403" s="26">
        <v>0</v>
      </c>
      <c r="G403" s="26"/>
    </row>
    <row r="404" spans="1:8" s="27" customFormat="1" x14ac:dyDescent="0.25">
      <c r="A404" s="272" t="s">
        <v>149</v>
      </c>
      <c r="B404" s="273"/>
      <c r="C404" s="274"/>
      <c r="D404" s="37" t="s">
        <v>150</v>
      </c>
      <c r="E404" s="41">
        <f t="shared" ref="E404:F407" si="149">E405</f>
        <v>121000</v>
      </c>
      <c r="F404" s="41">
        <f t="shared" si="149"/>
        <v>115559.33</v>
      </c>
      <c r="G404" s="41">
        <f>F404/E404*100</f>
        <v>95.503578512396686</v>
      </c>
    </row>
    <row r="405" spans="1:8" s="27" customFormat="1" x14ac:dyDescent="0.25">
      <c r="A405" s="250">
        <v>3</v>
      </c>
      <c r="B405" s="275"/>
      <c r="C405" s="276"/>
      <c r="D405" s="35" t="s">
        <v>9</v>
      </c>
      <c r="E405" s="24">
        <f t="shared" si="149"/>
        <v>121000</v>
      </c>
      <c r="F405" s="24">
        <f t="shared" si="149"/>
        <v>115559.33</v>
      </c>
      <c r="G405" s="24">
        <f>F405/E405*100</f>
        <v>95.503578512396686</v>
      </c>
    </row>
    <row r="406" spans="1:8" s="27" customFormat="1" x14ac:dyDescent="0.25">
      <c r="A406" s="263">
        <v>32</v>
      </c>
      <c r="B406" s="264"/>
      <c r="C406" s="265"/>
      <c r="D406" s="35" t="s">
        <v>18</v>
      </c>
      <c r="E406" s="24">
        <v>121000</v>
      </c>
      <c r="F406" s="24">
        <f t="shared" si="149"/>
        <v>115559.33</v>
      </c>
      <c r="G406" s="24">
        <f>F406/E406*100</f>
        <v>95.503578512396686</v>
      </c>
    </row>
    <row r="407" spans="1:8" s="27" customFormat="1" x14ac:dyDescent="0.25">
      <c r="A407" s="263">
        <v>322</v>
      </c>
      <c r="B407" s="264"/>
      <c r="C407" s="265"/>
      <c r="D407" s="35" t="s">
        <v>51</v>
      </c>
      <c r="E407" s="24"/>
      <c r="F407" s="24">
        <f t="shared" si="149"/>
        <v>115559.33</v>
      </c>
      <c r="G407" s="24"/>
    </row>
    <row r="408" spans="1:8" x14ac:dyDescent="0.25">
      <c r="A408" s="266">
        <v>3222</v>
      </c>
      <c r="B408" s="267"/>
      <c r="C408" s="268"/>
      <c r="D408" s="39" t="s">
        <v>63</v>
      </c>
      <c r="E408" s="26"/>
      <c r="F408" s="26">
        <v>115559.33</v>
      </c>
      <c r="G408" s="26"/>
    </row>
    <row r="409" spans="1:8" s="27" customFormat="1" x14ac:dyDescent="0.25">
      <c r="A409" s="269" t="s">
        <v>205</v>
      </c>
      <c r="B409" s="270"/>
      <c r="C409" s="271"/>
      <c r="D409" s="36" t="s">
        <v>203</v>
      </c>
      <c r="E409" s="42">
        <f t="shared" ref="E409:F409" si="150">E410+E425+E445</f>
        <v>6636.1399999999994</v>
      </c>
      <c r="F409" s="42">
        <f t="shared" si="150"/>
        <v>31.31</v>
      </c>
      <c r="G409" s="160">
        <f>F409/E409*100</f>
        <v>0.47181041991278061</v>
      </c>
      <c r="H409" s="27" t="s">
        <v>220</v>
      </c>
    </row>
    <row r="410" spans="1:8" s="27" customFormat="1" x14ac:dyDescent="0.25">
      <c r="A410" s="272" t="s">
        <v>149</v>
      </c>
      <c r="B410" s="273"/>
      <c r="C410" s="274"/>
      <c r="D410" s="37" t="s">
        <v>150</v>
      </c>
      <c r="E410" s="41">
        <f t="shared" ref="E410:F410" si="151">E411+E421</f>
        <v>1327.23</v>
      </c>
      <c r="F410" s="41">
        <f t="shared" si="151"/>
        <v>0</v>
      </c>
      <c r="G410" s="41">
        <f>F410/E410*100</f>
        <v>0</v>
      </c>
    </row>
    <row r="411" spans="1:8" s="27" customFormat="1" x14ac:dyDescent="0.25">
      <c r="A411" s="250">
        <v>3</v>
      </c>
      <c r="B411" s="275"/>
      <c r="C411" s="276"/>
      <c r="D411" s="35" t="s">
        <v>9</v>
      </c>
      <c r="E411" s="24">
        <f t="shared" ref="E411:F411" si="152">E412</f>
        <v>1327.23</v>
      </c>
      <c r="F411" s="24">
        <f t="shared" si="152"/>
        <v>0</v>
      </c>
      <c r="G411" s="24">
        <f>F411/E411*100</f>
        <v>0</v>
      </c>
    </row>
    <row r="412" spans="1:8" s="27" customFormat="1" x14ac:dyDescent="0.25">
      <c r="A412" s="263">
        <v>32</v>
      </c>
      <c r="B412" s="264"/>
      <c r="C412" s="265"/>
      <c r="D412" s="35" t="s">
        <v>18</v>
      </c>
      <c r="E412" s="24">
        <v>1327.23</v>
      </c>
      <c r="F412" s="24">
        <f t="shared" ref="F412" si="153">F413+F415+F419</f>
        <v>0</v>
      </c>
      <c r="G412" s="24">
        <f>F412/E412*100</f>
        <v>0</v>
      </c>
    </row>
    <row r="413" spans="1:8" s="27" customFormat="1" x14ac:dyDescent="0.25">
      <c r="A413" s="263">
        <v>321</v>
      </c>
      <c r="B413" s="264"/>
      <c r="C413" s="265"/>
      <c r="D413" s="35" t="s">
        <v>49</v>
      </c>
      <c r="E413" s="24"/>
      <c r="F413" s="24">
        <f t="shared" ref="F413" si="154">F414</f>
        <v>0</v>
      </c>
      <c r="G413" s="24"/>
    </row>
    <row r="414" spans="1:8" x14ac:dyDescent="0.25">
      <c r="A414" s="266">
        <v>3211</v>
      </c>
      <c r="B414" s="267"/>
      <c r="C414" s="268"/>
      <c r="D414" s="39" t="s">
        <v>59</v>
      </c>
      <c r="E414" s="26"/>
      <c r="F414" s="26">
        <v>0</v>
      </c>
      <c r="G414" s="26"/>
    </row>
    <row r="415" spans="1:8" s="27" customFormat="1" x14ac:dyDescent="0.25">
      <c r="A415" s="263">
        <v>323</v>
      </c>
      <c r="B415" s="264"/>
      <c r="C415" s="265"/>
      <c r="D415" s="35" t="s">
        <v>64</v>
      </c>
      <c r="E415" s="24"/>
      <c r="F415" s="24">
        <f t="shared" ref="F415" si="155">F416+F417+F418</f>
        <v>0</v>
      </c>
      <c r="G415" s="24"/>
    </row>
    <row r="416" spans="1:8" x14ac:dyDescent="0.25">
      <c r="A416" s="266">
        <v>3231</v>
      </c>
      <c r="B416" s="267"/>
      <c r="C416" s="268"/>
      <c r="D416" s="39" t="s">
        <v>101</v>
      </c>
      <c r="E416" s="26"/>
      <c r="F416" s="26">
        <v>0</v>
      </c>
      <c r="G416" s="26"/>
    </row>
    <row r="417" spans="1:7" x14ac:dyDescent="0.25">
      <c r="A417" s="266">
        <v>3237</v>
      </c>
      <c r="B417" s="267"/>
      <c r="C417" s="268"/>
      <c r="D417" s="39" t="s">
        <v>65</v>
      </c>
      <c r="E417" s="26"/>
      <c r="F417" s="26">
        <v>0</v>
      </c>
      <c r="G417" s="26"/>
    </row>
    <row r="418" spans="1:7" x14ac:dyDescent="0.25">
      <c r="A418" s="266">
        <v>3239</v>
      </c>
      <c r="B418" s="267"/>
      <c r="C418" s="268"/>
      <c r="D418" s="39" t="s">
        <v>82</v>
      </c>
      <c r="E418" s="26"/>
      <c r="F418" s="26">
        <v>0</v>
      </c>
      <c r="G418" s="26"/>
    </row>
    <row r="419" spans="1:7" s="27" customFormat="1" x14ac:dyDescent="0.25">
      <c r="A419" s="263">
        <v>329</v>
      </c>
      <c r="B419" s="264"/>
      <c r="C419" s="265"/>
      <c r="D419" s="35" t="s">
        <v>54</v>
      </c>
      <c r="E419" s="24"/>
      <c r="F419" s="24">
        <f t="shared" ref="F419" si="156">F420</f>
        <v>0</v>
      </c>
      <c r="G419" s="24"/>
    </row>
    <row r="420" spans="1:7" x14ac:dyDescent="0.25">
      <c r="A420" s="266">
        <v>3299</v>
      </c>
      <c r="B420" s="267"/>
      <c r="C420" s="268"/>
      <c r="D420" s="39" t="s">
        <v>54</v>
      </c>
      <c r="E420" s="26"/>
      <c r="F420" s="26">
        <v>0</v>
      </c>
      <c r="G420" s="26"/>
    </row>
    <row r="421" spans="1:7" s="27" customFormat="1" x14ac:dyDescent="0.25">
      <c r="A421" s="250">
        <v>4</v>
      </c>
      <c r="B421" s="275"/>
      <c r="C421" s="276"/>
      <c r="D421" s="35" t="s">
        <v>11</v>
      </c>
      <c r="E421" s="24">
        <f t="shared" ref="E421:F423" si="157">E422</f>
        <v>0</v>
      </c>
      <c r="F421" s="24">
        <f t="shared" si="157"/>
        <v>0</v>
      </c>
      <c r="G421" s="24">
        <v>0</v>
      </c>
    </row>
    <row r="422" spans="1:7" s="27" customFormat="1" x14ac:dyDescent="0.25">
      <c r="A422" s="263">
        <v>42</v>
      </c>
      <c r="B422" s="264"/>
      <c r="C422" s="265"/>
      <c r="D422" s="35" t="s">
        <v>25</v>
      </c>
      <c r="E422" s="24">
        <f t="shared" si="157"/>
        <v>0</v>
      </c>
      <c r="F422" s="24">
        <f t="shared" si="157"/>
        <v>0</v>
      </c>
      <c r="G422" s="24">
        <v>0</v>
      </c>
    </row>
    <row r="423" spans="1:7" s="27" customFormat="1" x14ac:dyDescent="0.25">
      <c r="A423" s="263">
        <v>422</v>
      </c>
      <c r="B423" s="264"/>
      <c r="C423" s="265"/>
      <c r="D423" s="35" t="s">
        <v>66</v>
      </c>
      <c r="E423" s="24"/>
      <c r="F423" s="24">
        <f t="shared" si="157"/>
        <v>0</v>
      </c>
      <c r="G423" s="24"/>
    </row>
    <row r="424" spans="1:7" x14ac:dyDescent="0.25">
      <c r="A424" s="266">
        <v>4226</v>
      </c>
      <c r="B424" s="267"/>
      <c r="C424" s="268"/>
      <c r="D424" s="39" t="s">
        <v>157</v>
      </c>
      <c r="E424" s="26"/>
      <c r="F424" s="26">
        <v>0</v>
      </c>
      <c r="G424" s="26"/>
    </row>
    <row r="425" spans="1:7" s="27" customFormat="1" x14ac:dyDescent="0.25">
      <c r="A425" s="272" t="s">
        <v>151</v>
      </c>
      <c r="B425" s="273"/>
      <c r="C425" s="274"/>
      <c r="D425" s="37" t="s">
        <v>152</v>
      </c>
      <c r="E425" s="41">
        <f t="shared" ref="E425:F425" si="158">E426+E441</f>
        <v>5308.91</v>
      </c>
      <c r="F425" s="41">
        <f t="shared" si="158"/>
        <v>31.31</v>
      </c>
      <c r="G425" s="41">
        <f>F425/E425*100</f>
        <v>0.58976324706954908</v>
      </c>
    </row>
    <row r="426" spans="1:7" s="27" customFormat="1" x14ac:dyDescent="0.25">
      <c r="A426" s="250">
        <v>3</v>
      </c>
      <c r="B426" s="275"/>
      <c r="C426" s="276"/>
      <c r="D426" s="35" t="s">
        <v>9</v>
      </c>
      <c r="E426" s="24">
        <f t="shared" ref="E426:F426" si="159">E427+E430</f>
        <v>5308.91</v>
      </c>
      <c r="F426" s="24">
        <f t="shared" si="159"/>
        <v>31.31</v>
      </c>
      <c r="G426" s="24">
        <f>F426/E426*100</f>
        <v>0.58976324706954908</v>
      </c>
    </row>
    <row r="427" spans="1:7" s="27" customFormat="1" x14ac:dyDescent="0.25">
      <c r="A427" s="263">
        <v>31</v>
      </c>
      <c r="B427" s="264"/>
      <c r="C427" s="265"/>
      <c r="D427" s="35" t="s">
        <v>10</v>
      </c>
      <c r="E427" s="24">
        <f t="shared" ref="E427:F428" si="160">E428</f>
        <v>0</v>
      </c>
      <c r="F427" s="24">
        <f t="shared" si="160"/>
        <v>0</v>
      </c>
      <c r="G427" s="24">
        <v>0</v>
      </c>
    </row>
    <row r="428" spans="1:7" s="27" customFormat="1" x14ac:dyDescent="0.25">
      <c r="A428" s="263">
        <v>312</v>
      </c>
      <c r="B428" s="264"/>
      <c r="C428" s="265"/>
      <c r="D428" s="35" t="s">
        <v>46</v>
      </c>
      <c r="E428" s="24"/>
      <c r="F428" s="24">
        <f t="shared" si="160"/>
        <v>0</v>
      </c>
      <c r="G428" s="24"/>
    </row>
    <row r="429" spans="1:7" x14ac:dyDescent="0.25">
      <c r="A429" s="266">
        <v>3121</v>
      </c>
      <c r="B429" s="267"/>
      <c r="C429" s="268"/>
      <c r="D429" s="39" t="s">
        <v>46</v>
      </c>
      <c r="E429" s="26"/>
      <c r="F429" s="26">
        <v>0</v>
      </c>
      <c r="G429" s="26"/>
    </row>
    <row r="430" spans="1:7" s="27" customFormat="1" x14ac:dyDescent="0.25">
      <c r="A430" s="263">
        <v>32</v>
      </c>
      <c r="B430" s="264"/>
      <c r="C430" s="265"/>
      <c r="D430" s="35" t="s">
        <v>18</v>
      </c>
      <c r="E430" s="24">
        <v>5308.91</v>
      </c>
      <c r="F430" s="24">
        <f t="shared" ref="F430" si="161">F431+F434+F436+F439</f>
        <v>31.31</v>
      </c>
      <c r="G430" s="24">
        <f>F430/E430*100</f>
        <v>0.58976324706954908</v>
      </c>
    </row>
    <row r="431" spans="1:7" s="27" customFormat="1" x14ac:dyDescent="0.25">
      <c r="A431" s="263">
        <v>321</v>
      </c>
      <c r="B431" s="264"/>
      <c r="C431" s="265"/>
      <c r="D431" s="35" t="s">
        <v>49</v>
      </c>
      <c r="E431" s="24"/>
      <c r="F431" s="24">
        <f t="shared" ref="F431" si="162">F432+F433</f>
        <v>0</v>
      </c>
      <c r="G431" s="24"/>
    </row>
    <row r="432" spans="1:7" x14ac:dyDescent="0.25">
      <c r="A432" s="266">
        <v>3211</v>
      </c>
      <c r="B432" s="267"/>
      <c r="C432" s="268"/>
      <c r="D432" s="39" t="s">
        <v>59</v>
      </c>
      <c r="E432" s="26"/>
      <c r="F432" s="26">
        <v>0</v>
      </c>
      <c r="G432" s="26"/>
    </row>
    <row r="433" spans="1:7" x14ac:dyDescent="0.25">
      <c r="A433" s="266">
        <v>3213</v>
      </c>
      <c r="B433" s="267"/>
      <c r="C433" s="268"/>
      <c r="D433" s="39" t="s">
        <v>60</v>
      </c>
      <c r="E433" s="26"/>
      <c r="F433" s="26">
        <v>0</v>
      </c>
      <c r="G433" s="26"/>
    </row>
    <row r="434" spans="1:7" s="27" customFormat="1" x14ac:dyDescent="0.25">
      <c r="A434" s="263">
        <v>322</v>
      </c>
      <c r="B434" s="264"/>
      <c r="C434" s="265"/>
      <c r="D434" s="35" t="s">
        <v>51</v>
      </c>
      <c r="E434" s="24"/>
      <c r="F434" s="24">
        <f t="shared" ref="F434" si="163">F435</f>
        <v>31.31</v>
      </c>
      <c r="G434" s="24"/>
    </row>
    <row r="435" spans="1:7" x14ac:dyDescent="0.25">
      <c r="A435" s="266">
        <v>3227</v>
      </c>
      <c r="B435" s="267"/>
      <c r="C435" s="268"/>
      <c r="D435" s="39" t="s">
        <v>100</v>
      </c>
      <c r="E435" s="26"/>
      <c r="F435" s="26">
        <v>31.31</v>
      </c>
      <c r="G435" s="26"/>
    </row>
    <row r="436" spans="1:7" s="27" customFormat="1" x14ac:dyDescent="0.25">
      <c r="A436" s="263">
        <v>323</v>
      </c>
      <c r="B436" s="264"/>
      <c r="C436" s="265"/>
      <c r="D436" s="35" t="s">
        <v>64</v>
      </c>
      <c r="E436" s="24"/>
      <c r="F436" s="24">
        <f t="shared" ref="F436" si="164">F437+F438</f>
        <v>0</v>
      </c>
      <c r="G436" s="24"/>
    </row>
    <row r="437" spans="1:7" x14ac:dyDescent="0.25">
      <c r="A437" s="266">
        <v>3237</v>
      </c>
      <c r="B437" s="267"/>
      <c r="C437" s="268"/>
      <c r="D437" s="39" t="s">
        <v>65</v>
      </c>
      <c r="E437" s="26"/>
      <c r="F437" s="26">
        <v>0</v>
      </c>
      <c r="G437" s="26"/>
    </row>
    <row r="438" spans="1:7" x14ac:dyDescent="0.25">
      <c r="A438" s="266">
        <v>3239</v>
      </c>
      <c r="B438" s="267"/>
      <c r="C438" s="268"/>
      <c r="D438" s="39" t="s">
        <v>82</v>
      </c>
      <c r="E438" s="26"/>
      <c r="F438" s="26">
        <v>0</v>
      </c>
      <c r="G438" s="26"/>
    </row>
    <row r="439" spans="1:7" s="27" customFormat="1" x14ac:dyDescent="0.25">
      <c r="A439" s="263">
        <v>329</v>
      </c>
      <c r="B439" s="264"/>
      <c r="C439" s="265"/>
      <c r="D439" s="35" t="s">
        <v>54</v>
      </c>
      <c r="E439" s="24"/>
      <c r="F439" s="24">
        <f t="shared" ref="F439" si="165">F440</f>
        <v>0</v>
      </c>
      <c r="G439" s="24"/>
    </row>
    <row r="440" spans="1:7" x14ac:dyDescent="0.25">
      <c r="A440" s="266">
        <v>3299</v>
      </c>
      <c r="B440" s="267"/>
      <c r="C440" s="268"/>
      <c r="D440" s="39" t="s">
        <v>54</v>
      </c>
      <c r="E440" s="26"/>
      <c r="F440" s="26">
        <v>0</v>
      </c>
      <c r="G440" s="26"/>
    </row>
    <row r="441" spans="1:7" s="27" customFormat="1" x14ac:dyDescent="0.25">
      <c r="A441" s="250">
        <v>4</v>
      </c>
      <c r="B441" s="275"/>
      <c r="C441" s="276"/>
      <c r="D441" s="35" t="s">
        <v>11</v>
      </c>
      <c r="E441" s="24">
        <f t="shared" ref="E441:F443" si="166">E442</f>
        <v>0</v>
      </c>
      <c r="F441" s="24">
        <f t="shared" si="166"/>
        <v>0</v>
      </c>
      <c r="G441" s="24">
        <v>0</v>
      </c>
    </row>
    <row r="442" spans="1:7" s="27" customFormat="1" x14ac:dyDescent="0.25">
      <c r="A442" s="263">
        <v>42</v>
      </c>
      <c r="B442" s="264"/>
      <c r="C442" s="265"/>
      <c r="D442" s="35" t="s">
        <v>25</v>
      </c>
      <c r="E442" s="24">
        <f t="shared" si="166"/>
        <v>0</v>
      </c>
      <c r="F442" s="24">
        <f t="shared" si="166"/>
        <v>0</v>
      </c>
      <c r="G442" s="24">
        <v>0</v>
      </c>
    </row>
    <row r="443" spans="1:7" s="27" customFormat="1" x14ac:dyDescent="0.25">
      <c r="A443" s="263">
        <v>422</v>
      </c>
      <c r="B443" s="264"/>
      <c r="C443" s="265"/>
      <c r="D443" s="35" t="s">
        <v>66</v>
      </c>
      <c r="E443" s="24"/>
      <c r="F443" s="24">
        <f t="shared" si="166"/>
        <v>0</v>
      </c>
      <c r="G443" s="24"/>
    </row>
    <row r="444" spans="1:7" x14ac:dyDescent="0.25">
      <c r="A444" s="266">
        <v>4226</v>
      </c>
      <c r="B444" s="267"/>
      <c r="C444" s="268"/>
      <c r="D444" s="39" t="s">
        <v>157</v>
      </c>
      <c r="E444" s="26"/>
      <c r="F444" s="26">
        <v>0</v>
      </c>
      <c r="G444" s="26"/>
    </row>
    <row r="445" spans="1:7" s="27" customFormat="1" x14ac:dyDescent="0.25">
      <c r="A445" s="272" t="s">
        <v>180</v>
      </c>
      <c r="B445" s="273"/>
      <c r="C445" s="274"/>
      <c r="D445" s="37" t="s">
        <v>179</v>
      </c>
      <c r="E445" s="41">
        <f t="shared" ref="E445:F446" si="167">E446</f>
        <v>0</v>
      </c>
      <c r="F445" s="41">
        <f t="shared" si="167"/>
        <v>0</v>
      </c>
      <c r="G445" s="41">
        <v>0</v>
      </c>
    </row>
    <row r="446" spans="1:7" s="27" customFormat="1" x14ac:dyDescent="0.25">
      <c r="A446" s="250">
        <v>3</v>
      </c>
      <c r="B446" s="275"/>
      <c r="C446" s="276"/>
      <c r="D446" s="35" t="s">
        <v>9</v>
      </c>
      <c r="E446" s="24">
        <f t="shared" si="167"/>
        <v>0</v>
      </c>
      <c r="F446" s="24">
        <f t="shared" si="167"/>
        <v>0</v>
      </c>
      <c r="G446" s="24">
        <v>0</v>
      </c>
    </row>
    <row r="447" spans="1:7" s="27" customFormat="1" x14ac:dyDescent="0.25">
      <c r="A447" s="263">
        <v>32</v>
      </c>
      <c r="B447" s="264"/>
      <c r="C447" s="265"/>
      <c r="D447" s="35" t="s">
        <v>18</v>
      </c>
      <c r="E447" s="24">
        <f t="shared" ref="E447:F448" si="168">E448</f>
        <v>0</v>
      </c>
      <c r="F447" s="24">
        <f t="shared" si="168"/>
        <v>0</v>
      </c>
      <c r="G447" s="24">
        <v>0</v>
      </c>
    </row>
    <row r="448" spans="1:7" s="27" customFormat="1" x14ac:dyDescent="0.25">
      <c r="A448" s="263">
        <v>329</v>
      </c>
      <c r="B448" s="264"/>
      <c r="C448" s="265"/>
      <c r="D448" s="35" t="s">
        <v>54</v>
      </c>
      <c r="E448" s="24"/>
      <c r="F448" s="24">
        <f t="shared" si="168"/>
        <v>0</v>
      </c>
      <c r="G448" s="24"/>
    </row>
    <row r="449" spans="1:8" x14ac:dyDescent="0.25">
      <c r="A449" s="266">
        <v>3299</v>
      </c>
      <c r="B449" s="267"/>
      <c r="C449" s="268"/>
      <c r="D449" s="39" t="s">
        <v>54</v>
      </c>
      <c r="E449" s="26"/>
      <c r="F449" s="26">
        <v>0</v>
      </c>
      <c r="G449" s="26"/>
    </row>
    <row r="450" spans="1:8" s="27" customFormat="1" x14ac:dyDescent="0.25">
      <c r="A450" s="269" t="s">
        <v>158</v>
      </c>
      <c r="B450" s="270"/>
      <c r="C450" s="271"/>
      <c r="D450" s="36" t="s">
        <v>118</v>
      </c>
      <c r="E450" s="42">
        <f t="shared" ref="E450:F454" si="169">E451</f>
        <v>0</v>
      </c>
      <c r="F450" s="42">
        <f t="shared" si="169"/>
        <v>0</v>
      </c>
      <c r="G450" s="160">
        <v>0</v>
      </c>
    </row>
    <row r="451" spans="1:8" s="27" customFormat="1" x14ac:dyDescent="0.25">
      <c r="A451" s="272" t="s">
        <v>149</v>
      </c>
      <c r="B451" s="273"/>
      <c r="C451" s="274"/>
      <c r="D451" s="37" t="s">
        <v>150</v>
      </c>
      <c r="E451" s="41">
        <f t="shared" si="169"/>
        <v>0</v>
      </c>
      <c r="F451" s="41">
        <f t="shared" si="169"/>
        <v>0</v>
      </c>
      <c r="G451" s="41">
        <v>0</v>
      </c>
    </row>
    <row r="452" spans="1:8" s="27" customFormat="1" x14ac:dyDescent="0.25">
      <c r="A452" s="250">
        <v>3</v>
      </c>
      <c r="B452" s="275"/>
      <c r="C452" s="276"/>
      <c r="D452" s="35" t="s">
        <v>9</v>
      </c>
      <c r="E452" s="24">
        <f t="shared" si="169"/>
        <v>0</v>
      </c>
      <c r="F452" s="24">
        <f t="shared" si="169"/>
        <v>0</v>
      </c>
      <c r="G452" s="24">
        <v>0</v>
      </c>
    </row>
    <row r="453" spans="1:8" s="27" customFormat="1" x14ac:dyDescent="0.25">
      <c r="A453" s="263">
        <v>32</v>
      </c>
      <c r="B453" s="264"/>
      <c r="C453" s="265"/>
      <c r="D453" s="35" t="s">
        <v>18</v>
      </c>
      <c r="E453" s="24">
        <f t="shared" si="169"/>
        <v>0</v>
      </c>
      <c r="F453" s="24">
        <f t="shared" si="169"/>
        <v>0</v>
      </c>
      <c r="G453" s="24">
        <v>0</v>
      </c>
    </row>
    <row r="454" spans="1:8" s="27" customFormat="1" x14ac:dyDescent="0.25">
      <c r="A454" s="263">
        <v>329</v>
      </c>
      <c r="B454" s="264"/>
      <c r="C454" s="265"/>
      <c r="D454" s="35" t="s">
        <v>54</v>
      </c>
      <c r="E454" s="24"/>
      <c r="F454" s="24">
        <f t="shared" si="169"/>
        <v>0</v>
      </c>
      <c r="G454" s="24"/>
    </row>
    <row r="455" spans="1:8" x14ac:dyDescent="0.25">
      <c r="A455" s="266">
        <v>3299</v>
      </c>
      <c r="B455" s="267"/>
      <c r="C455" s="268"/>
      <c r="D455" s="39" t="s">
        <v>54</v>
      </c>
      <c r="E455" s="26"/>
      <c r="F455" s="26">
        <v>0</v>
      </c>
      <c r="G455" s="26"/>
    </row>
    <row r="456" spans="1:8" s="27" customFormat="1" x14ac:dyDescent="0.25">
      <c r="A456" s="269" t="s">
        <v>119</v>
      </c>
      <c r="B456" s="270"/>
      <c r="C456" s="271"/>
      <c r="D456" s="36" t="s">
        <v>159</v>
      </c>
      <c r="E456" s="42">
        <f>E457+E486+E491</f>
        <v>276000</v>
      </c>
      <c r="F456" s="42">
        <f>F457+F486+F491</f>
        <v>296653.30999999994</v>
      </c>
      <c r="G456" s="160">
        <f>F456/E456*100</f>
        <v>107.48308333333331</v>
      </c>
      <c r="H456" s="27" t="s">
        <v>219</v>
      </c>
    </row>
    <row r="457" spans="1:8" s="27" customFormat="1" x14ac:dyDescent="0.25">
      <c r="A457" s="272" t="s">
        <v>145</v>
      </c>
      <c r="B457" s="273"/>
      <c r="C457" s="274"/>
      <c r="D457" s="37" t="s">
        <v>146</v>
      </c>
      <c r="E457" s="41">
        <f>E458+E481</f>
        <v>106000</v>
      </c>
      <c r="F457" s="41">
        <f>F458+F481</f>
        <v>135281.19999999998</v>
      </c>
      <c r="G457" s="161">
        <f>F457/E457*100</f>
        <v>127.62377358490565</v>
      </c>
      <c r="H457" s="155">
        <f>H458+H481</f>
        <v>0</v>
      </c>
    </row>
    <row r="458" spans="1:8" s="27" customFormat="1" x14ac:dyDescent="0.25">
      <c r="A458" s="250">
        <v>3</v>
      </c>
      <c r="B458" s="275"/>
      <c r="C458" s="276"/>
      <c r="D458" s="35" t="s">
        <v>9</v>
      </c>
      <c r="E458" s="24">
        <f>E459+E466</f>
        <v>84000</v>
      </c>
      <c r="F458" s="24">
        <f>F459+F466</f>
        <v>114245.67999999998</v>
      </c>
      <c r="G458" s="24">
        <f>F458/E458*100</f>
        <v>136.00676190476187</v>
      </c>
    </row>
    <row r="459" spans="1:8" s="27" customFormat="1" x14ac:dyDescent="0.25">
      <c r="A459" s="263">
        <v>31</v>
      </c>
      <c r="B459" s="264"/>
      <c r="C459" s="265"/>
      <c r="D459" s="114" t="s">
        <v>10</v>
      </c>
      <c r="E459" s="24">
        <v>5839.8</v>
      </c>
      <c r="F459" s="24">
        <f t="shared" ref="F459" si="170">F460+F462+F464</f>
        <v>0</v>
      </c>
      <c r="G459" s="24">
        <f>F459/E459*100</f>
        <v>0</v>
      </c>
    </row>
    <row r="460" spans="1:8" s="27" customFormat="1" x14ac:dyDescent="0.25">
      <c r="A460" s="263">
        <v>311</v>
      </c>
      <c r="B460" s="264"/>
      <c r="C460" s="265"/>
      <c r="D460" s="114" t="s">
        <v>125</v>
      </c>
      <c r="E460" s="24"/>
      <c r="F460" s="24">
        <f t="shared" ref="F460" si="171">F461</f>
        <v>0</v>
      </c>
      <c r="G460" s="24"/>
    </row>
    <row r="461" spans="1:8" x14ac:dyDescent="0.25">
      <c r="A461" s="266">
        <v>3111</v>
      </c>
      <c r="B461" s="267"/>
      <c r="C461" s="268"/>
      <c r="D461" s="39" t="s">
        <v>45</v>
      </c>
      <c r="E461" s="26"/>
      <c r="F461" s="26">
        <v>0</v>
      </c>
      <c r="G461" s="26"/>
    </row>
    <row r="462" spans="1:8" s="27" customFormat="1" x14ac:dyDescent="0.25">
      <c r="A462" s="263">
        <v>312</v>
      </c>
      <c r="B462" s="264"/>
      <c r="C462" s="265"/>
      <c r="D462" s="114" t="s">
        <v>46</v>
      </c>
      <c r="E462" s="24"/>
      <c r="F462" s="24">
        <f t="shared" ref="F462" si="172">F463</f>
        <v>0</v>
      </c>
      <c r="G462" s="24"/>
    </row>
    <row r="463" spans="1:8" x14ac:dyDescent="0.25">
      <c r="A463" s="266">
        <v>3121</v>
      </c>
      <c r="B463" s="267"/>
      <c r="C463" s="268"/>
      <c r="D463" s="39" t="s">
        <v>46</v>
      </c>
      <c r="E463" s="26"/>
      <c r="F463" s="26">
        <v>0</v>
      </c>
      <c r="G463" s="26"/>
    </row>
    <row r="464" spans="1:8" s="27" customFormat="1" x14ac:dyDescent="0.25">
      <c r="A464" s="263">
        <v>313</v>
      </c>
      <c r="B464" s="264"/>
      <c r="C464" s="265"/>
      <c r="D464" s="114" t="s">
        <v>47</v>
      </c>
      <c r="E464" s="24"/>
      <c r="F464" s="24">
        <f t="shared" ref="F464" si="173">F465</f>
        <v>0</v>
      </c>
      <c r="G464" s="24"/>
    </row>
    <row r="465" spans="1:12" x14ac:dyDescent="0.25">
      <c r="A465" s="266">
        <v>3132</v>
      </c>
      <c r="B465" s="267"/>
      <c r="C465" s="268"/>
      <c r="D465" s="39" t="s">
        <v>48</v>
      </c>
      <c r="E465" s="26"/>
      <c r="F465" s="26">
        <v>0</v>
      </c>
      <c r="G465" s="26"/>
    </row>
    <row r="466" spans="1:12" s="27" customFormat="1" x14ac:dyDescent="0.25">
      <c r="A466" s="263">
        <v>32</v>
      </c>
      <c r="B466" s="264"/>
      <c r="C466" s="265"/>
      <c r="D466" s="35" t="s">
        <v>18</v>
      </c>
      <c r="E466" s="24">
        <v>78160.2</v>
      </c>
      <c r="F466" s="24">
        <f>F467+F471+F476+F479</f>
        <v>114245.67999999998</v>
      </c>
      <c r="G466" s="24">
        <f>F466/E466*100</f>
        <v>146.16861266987544</v>
      </c>
    </row>
    <row r="467" spans="1:12" s="27" customFormat="1" x14ac:dyDescent="0.25">
      <c r="A467" s="263">
        <v>321</v>
      </c>
      <c r="B467" s="264"/>
      <c r="C467" s="265"/>
      <c r="D467" s="114" t="s">
        <v>49</v>
      </c>
      <c r="E467" s="24"/>
      <c r="F467" s="24">
        <f>F468+F469+F470</f>
        <v>2061.08</v>
      </c>
      <c r="G467" s="24"/>
    </row>
    <row r="468" spans="1:12" x14ac:dyDescent="0.25">
      <c r="A468" s="266">
        <v>3211</v>
      </c>
      <c r="B468" s="267"/>
      <c r="C468" s="268"/>
      <c r="D468" s="39" t="s">
        <v>59</v>
      </c>
      <c r="E468" s="26"/>
      <c r="F468" s="26">
        <v>1540.08</v>
      </c>
      <c r="G468" s="26"/>
    </row>
    <row r="469" spans="1:12" x14ac:dyDescent="0.25">
      <c r="A469" s="266">
        <v>3212</v>
      </c>
      <c r="B469" s="267"/>
      <c r="C469" s="268"/>
      <c r="D469" s="39" t="s">
        <v>127</v>
      </c>
      <c r="E469" s="26"/>
      <c r="F469" s="26">
        <v>0</v>
      </c>
      <c r="G469" s="26"/>
    </row>
    <row r="470" spans="1:12" x14ac:dyDescent="0.25">
      <c r="A470" s="150">
        <v>3213</v>
      </c>
      <c r="B470" s="151"/>
      <c r="C470" s="152"/>
      <c r="D470" s="39" t="s">
        <v>60</v>
      </c>
      <c r="E470" s="26"/>
      <c r="F470" s="26">
        <v>521</v>
      </c>
      <c r="G470" s="26"/>
    </row>
    <row r="471" spans="1:12" s="27" customFormat="1" x14ac:dyDescent="0.25">
      <c r="A471" s="263">
        <v>322</v>
      </c>
      <c r="B471" s="264"/>
      <c r="C471" s="265"/>
      <c r="D471" s="35" t="s">
        <v>51</v>
      </c>
      <c r="E471" s="24"/>
      <c r="F471" s="24">
        <f t="shared" ref="F471" si="174">F472+F473+F474+F475</f>
        <v>86357.079999999987</v>
      </c>
      <c r="G471" s="24"/>
    </row>
    <row r="472" spans="1:12" x14ac:dyDescent="0.25">
      <c r="A472" s="266">
        <v>3221</v>
      </c>
      <c r="B472" s="267"/>
      <c r="C472" s="268"/>
      <c r="D472" s="39" t="s">
        <v>98</v>
      </c>
      <c r="E472" s="26"/>
      <c r="F472" s="26">
        <v>15874.22</v>
      </c>
      <c r="G472" s="26"/>
    </row>
    <row r="473" spans="1:12" x14ac:dyDescent="0.25">
      <c r="A473" s="266">
        <v>3222</v>
      </c>
      <c r="B473" s="267"/>
      <c r="C473" s="268"/>
      <c r="D473" s="39" t="s">
        <v>63</v>
      </c>
      <c r="E473" s="26"/>
      <c r="F473" s="26">
        <v>63233.2</v>
      </c>
      <c r="G473" s="26"/>
    </row>
    <row r="474" spans="1:12" x14ac:dyDescent="0.25">
      <c r="A474" s="266">
        <v>3225</v>
      </c>
      <c r="B474" s="267"/>
      <c r="C474" s="268"/>
      <c r="D474" s="39" t="s">
        <v>99</v>
      </c>
      <c r="E474" s="26"/>
      <c r="F474" s="26">
        <v>6286.57</v>
      </c>
      <c r="G474" s="26"/>
    </row>
    <row r="475" spans="1:12" x14ac:dyDescent="0.25">
      <c r="A475" s="266">
        <v>3227</v>
      </c>
      <c r="B475" s="267"/>
      <c r="C475" s="268"/>
      <c r="D475" s="39" t="s">
        <v>100</v>
      </c>
      <c r="E475" s="26"/>
      <c r="F475" s="26">
        <v>963.09</v>
      </c>
      <c r="G475" s="26"/>
    </row>
    <row r="476" spans="1:12" s="27" customFormat="1" x14ac:dyDescent="0.25">
      <c r="A476" s="263">
        <v>323</v>
      </c>
      <c r="B476" s="264"/>
      <c r="C476" s="265"/>
      <c r="D476" s="153" t="s">
        <v>64</v>
      </c>
      <c r="E476" s="24"/>
      <c r="F476" s="24">
        <f>F477+F478</f>
        <v>16922.760000000002</v>
      </c>
      <c r="G476" s="24"/>
      <c r="K476"/>
      <c r="L476"/>
    </row>
    <row r="477" spans="1:12" x14ac:dyDescent="0.25">
      <c r="A477" s="266">
        <v>3232</v>
      </c>
      <c r="B477" s="267"/>
      <c r="C477" s="268"/>
      <c r="D477" s="39" t="s">
        <v>107</v>
      </c>
      <c r="E477" s="44"/>
      <c r="F477" s="44">
        <v>16563.36</v>
      </c>
      <c r="G477" s="44"/>
      <c r="K477" s="27"/>
      <c r="L477" s="27"/>
    </row>
    <row r="478" spans="1:12" x14ac:dyDescent="0.25">
      <c r="A478" s="266">
        <v>3236</v>
      </c>
      <c r="B478" s="267"/>
      <c r="C478" s="268"/>
      <c r="D478" s="39" t="s">
        <v>79</v>
      </c>
      <c r="E478" s="119"/>
      <c r="F478" s="119">
        <v>359.4</v>
      </c>
      <c r="G478" s="119"/>
      <c r="K478" s="27"/>
      <c r="L478" s="27"/>
    </row>
    <row r="479" spans="1:12" s="27" customFormat="1" x14ac:dyDescent="0.25">
      <c r="A479" s="263">
        <v>329</v>
      </c>
      <c r="B479" s="264"/>
      <c r="C479" s="265"/>
      <c r="D479" s="35" t="s">
        <v>54</v>
      </c>
      <c r="E479" s="24"/>
      <c r="F479" s="24">
        <f t="shared" ref="F479" si="175">F480</f>
        <v>8904.76</v>
      </c>
      <c r="G479" s="24"/>
    </row>
    <row r="480" spans="1:12" x14ac:dyDescent="0.25">
      <c r="A480" s="266">
        <v>3299</v>
      </c>
      <c r="B480" s="267"/>
      <c r="C480" s="268"/>
      <c r="D480" s="39" t="s">
        <v>54</v>
      </c>
      <c r="E480" s="26"/>
      <c r="F480" s="26">
        <v>8904.76</v>
      </c>
      <c r="G480" s="26"/>
    </row>
    <row r="481" spans="1:9" s="27" customFormat="1" x14ac:dyDescent="0.25">
      <c r="A481" s="250">
        <v>4</v>
      </c>
      <c r="B481" s="275"/>
      <c r="C481" s="276"/>
      <c r="D481" s="147" t="s">
        <v>11</v>
      </c>
      <c r="E481" s="24">
        <f t="shared" ref="E481:F482" si="176">E482</f>
        <v>22000</v>
      </c>
      <c r="F481" s="24">
        <f t="shared" si="176"/>
        <v>21035.52</v>
      </c>
      <c r="G481" s="24">
        <f t="shared" ref="G481:G482" si="177">F481/E481*100</f>
        <v>95.616</v>
      </c>
    </row>
    <row r="482" spans="1:9" s="27" customFormat="1" x14ac:dyDescent="0.25">
      <c r="A482" s="263">
        <v>42</v>
      </c>
      <c r="B482" s="264"/>
      <c r="C482" s="265"/>
      <c r="D482" s="147" t="s">
        <v>25</v>
      </c>
      <c r="E482" s="24">
        <v>22000</v>
      </c>
      <c r="F482" s="24">
        <f t="shared" si="176"/>
        <v>21035.52</v>
      </c>
      <c r="G482" s="24">
        <f t="shared" si="177"/>
        <v>95.616</v>
      </c>
    </row>
    <row r="483" spans="1:9" s="27" customFormat="1" x14ac:dyDescent="0.25">
      <c r="A483" s="263">
        <v>422</v>
      </c>
      <c r="B483" s="264"/>
      <c r="C483" s="265"/>
      <c r="D483" s="147" t="s">
        <v>66</v>
      </c>
      <c r="E483" s="24"/>
      <c r="F483" s="24">
        <f>F484+F485</f>
        <v>21035.52</v>
      </c>
      <c r="G483" s="24"/>
    </row>
    <row r="484" spans="1:9" x14ac:dyDescent="0.25">
      <c r="A484" s="266">
        <v>4221</v>
      </c>
      <c r="B484" s="267"/>
      <c r="C484" s="268"/>
      <c r="D484" s="39" t="s">
        <v>67</v>
      </c>
      <c r="E484" s="26"/>
      <c r="F484" s="26">
        <v>4861.82</v>
      </c>
      <c r="G484" s="26"/>
    </row>
    <row r="485" spans="1:9" x14ac:dyDescent="0.25">
      <c r="A485" s="150">
        <v>4227</v>
      </c>
      <c r="B485" s="151"/>
      <c r="C485" s="152"/>
      <c r="D485" s="39" t="s">
        <v>170</v>
      </c>
      <c r="E485" s="26"/>
      <c r="F485" s="26">
        <v>16173.7</v>
      </c>
      <c r="G485" s="26"/>
    </row>
    <row r="486" spans="1:9" s="27" customFormat="1" x14ac:dyDescent="0.25">
      <c r="A486" s="272" t="s">
        <v>155</v>
      </c>
      <c r="B486" s="273"/>
      <c r="C486" s="274"/>
      <c r="D486" s="37" t="s">
        <v>207</v>
      </c>
      <c r="E486" s="41">
        <f t="shared" ref="E486:F489" si="178">E487</f>
        <v>0</v>
      </c>
      <c r="F486" s="41">
        <f t="shared" si="178"/>
        <v>0</v>
      </c>
      <c r="G486" s="41">
        <v>0</v>
      </c>
    </row>
    <row r="487" spans="1:9" s="27" customFormat="1" x14ac:dyDescent="0.25">
      <c r="A487" s="250">
        <v>3</v>
      </c>
      <c r="B487" s="275"/>
      <c r="C487" s="276"/>
      <c r="D487" s="35" t="s">
        <v>9</v>
      </c>
      <c r="E487" s="24">
        <f t="shared" si="178"/>
        <v>0</v>
      </c>
      <c r="F487" s="24">
        <f t="shared" si="178"/>
        <v>0</v>
      </c>
      <c r="G487" s="24">
        <v>0</v>
      </c>
    </row>
    <row r="488" spans="1:9" s="27" customFormat="1" x14ac:dyDescent="0.25">
      <c r="A488" s="263">
        <v>32</v>
      </c>
      <c r="B488" s="264"/>
      <c r="C488" s="265"/>
      <c r="D488" s="114" t="s">
        <v>18</v>
      </c>
      <c r="E488" s="24">
        <f t="shared" si="178"/>
        <v>0</v>
      </c>
      <c r="F488" s="24">
        <f t="shared" si="178"/>
        <v>0</v>
      </c>
      <c r="G488" s="24">
        <v>0</v>
      </c>
    </row>
    <row r="489" spans="1:9" s="27" customFormat="1" x14ac:dyDescent="0.25">
      <c r="A489" s="263">
        <v>322</v>
      </c>
      <c r="B489" s="264"/>
      <c r="C489" s="265"/>
      <c r="D489" s="35" t="s">
        <v>51</v>
      </c>
      <c r="E489" s="24"/>
      <c r="F489" s="24">
        <f t="shared" si="178"/>
        <v>0</v>
      </c>
      <c r="G489" s="24"/>
    </row>
    <row r="490" spans="1:9" x14ac:dyDescent="0.25">
      <c r="A490" s="266">
        <v>3222</v>
      </c>
      <c r="B490" s="267"/>
      <c r="C490" s="268"/>
      <c r="D490" s="39" t="s">
        <v>63</v>
      </c>
      <c r="E490" s="26"/>
      <c r="F490" s="26">
        <v>0</v>
      </c>
      <c r="G490" s="26"/>
      <c r="H490" s="118"/>
      <c r="I490" s="120"/>
    </row>
    <row r="491" spans="1:9" s="27" customFormat="1" x14ac:dyDescent="0.25">
      <c r="A491" s="272" t="s">
        <v>149</v>
      </c>
      <c r="B491" s="273"/>
      <c r="C491" s="274"/>
      <c r="D491" s="37" t="s">
        <v>150</v>
      </c>
      <c r="E491" s="41">
        <f t="shared" ref="E491:F491" si="179">E492</f>
        <v>170000</v>
      </c>
      <c r="F491" s="41">
        <f t="shared" si="179"/>
        <v>161372.10999999999</v>
      </c>
      <c r="G491" s="41">
        <f>F491/E491*100</f>
        <v>94.92477058823529</v>
      </c>
    </row>
    <row r="492" spans="1:9" s="27" customFormat="1" x14ac:dyDescent="0.25">
      <c r="A492" s="250">
        <v>3</v>
      </c>
      <c r="B492" s="275"/>
      <c r="C492" s="276"/>
      <c r="D492" s="35" t="s">
        <v>9</v>
      </c>
      <c r="E492" s="24">
        <f t="shared" ref="E492:F492" si="180">E493+E500+E506</f>
        <v>170000</v>
      </c>
      <c r="F492" s="24">
        <f t="shared" si="180"/>
        <v>161372.10999999999</v>
      </c>
      <c r="G492" s="24">
        <f>F492/E492*100</f>
        <v>94.92477058823529</v>
      </c>
    </row>
    <row r="493" spans="1:9" s="27" customFormat="1" x14ac:dyDescent="0.25">
      <c r="A493" s="263">
        <v>31</v>
      </c>
      <c r="B493" s="264"/>
      <c r="C493" s="265"/>
      <c r="D493" s="35" t="s">
        <v>10</v>
      </c>
      <c r="E493" s="24">
        <v>164170</v>
      </c>
      <c r="F493" s="24">
        <f t="shared" ref="F493" si="181">F494+F496+F498</f>
        <v>156312.71</v>
      </c>
      <c r="G493" s="24">
        <f>F493/E493*100</f>
        <v>95.21393068161052</v>
      </c>
    </row>
    <row r="494" spans="1:9" s="27" customFormat="1" x14ac:dyDescent="0.25">
      <c r="A494" s="263">
        <v>311</v>
      </c>
      <c r="B494" s="264"/>
      <c r="C494" s="265"/>
      <c r="D494" s="35" t="s">
        <v>125</v>
      </c>
      <c r="E494" s="24"/>
      <c r="F494" s="24">
        <f t="shared" ref="F494" si="182">F495</f>
        <v>130225.5</v>
      </c>
      <c r="G494" s="24"/>
    </row>
    <row r="495" spans="1:9" x14ac:dyDescent="0.25">
      <c r="A495" s="266">
        <v>3111</v>
      </c>
      <c r="B495" s="267"/>
      <c r="C495" s="268"/>
      <c r="D495" s="39" t="s">
        <v>45</v>
      </c>
      <c r="E495" s="26"/>
      <c r="F495" s="26">
        <v>130225.5</v>
      </c>
      <c r="G495" s="26"/>
    </row>
    <row r="496" spans="1:9" s="27" customFormat="1" x14ac:dyDescent="0.25">
      <c r="A496" s="263">
        <v>312</v>
      </c>
      <c r="B496" s="264"/>
      <c r="C496" s="265"/>
      <c r="D496" s="35" t="s">
        <v>46</v>
      </c>
      <c r="E496" s="24"/>
      <c r="F496" s="24">
        <f t="shared" ref="F496" si="183">F497</f>
        <v>4600</v>
      </c>
      <c r="G496" s="24"/>
    </row>
    <row r="497" spans="1:7" x14ac:dyDescent="0.25">
      <c r="A497" s="266">
        <v>3121</v>
      </c>
      <c r="B497" s="267"/>
      <c r="C497" s="268"/>
      <c r="D497" s="39" t="s">
        <v>46</v>
      </c>
      <c r="E497" s="26"/>
      <c r="F497" s="26">
        <v>4600</v>
      </c>
      <c r="G497" s="26"/>
    </row>
    <row r="498" spans="1:7" s="27" customFormat="1" x14ac:dyDescent="0.25">
      <c r="A498" s="263">
        <v>313</v>
      </c>
      <c r="B498" s="264"/>
      <c r="C498" s="265"/>
      <c r="D498" s="35" t="s">
        <v>47</v>
      </c>
      <c r="E498" s="24"/>
      <c r="F498" s="24">
        <f t="shared" ref="F498" si="184">F499</f>
        <v>21487.21</v>
      </c>
      <c r="G498" s="24"/>
    </row>
    <row r="499" spans="1:7" x14ac:dyDescent="0.25">
      <c r="A499" s="266">
        <v>3132</v>
      </c>
      <c r="B499" s="267"/>
      <c r="C499" s="268"/>
      <c r="D499" s="39" t="s">
        <v>48</v>
      </c>
      <c r="E499" s="26"/>
      <c r="F499" s="26">
        <v>21487.21</v>
      </c>
      <c r="G499" s="26"/>
    </row>
    <row r="500" spans="1:7" s="27" customFormat="1" x14ac:dyDescent="0.25">
      <c r="A500" s="263">
        <v>32</v>
      </c>
      <c r="B500" s="264"/>
      <c r="C500" s="265"/>
      <c r="D500" s="35" t="s">
        <v>18</v>
      </c>
      <c r="E500" s="24">
        <v>5830</v>
      </c>
      <c r="F500" s="24">
        <f t="shared" ref="F500" si="185">F501+F503</f>
        <v>5059.3999999999996</v>
      </c>
      <c r="G500" s="24">
        <f>F500/E500*100</f>
        <v>86.78216123499142</v>
      </c>
    </row>
    <row r="501" spans="1:7" s="27" customFormat="1" x14ac:dyDescent="0.25">
      <c r="A501" s="263">
        <v>321</v>
      </c>
      <c r="B501" s="264"/>
      <c r="C501" s="265"/>
      <c r="D501" s="35" t="s">
        <v>49</v>
      </c>
      <c r="E501" s="24"/>
      <c r="F501" s="24">
        <f t="shared" ref="F501" si="186">F502</f>
        <v>5059.3999999999996</v>
      </c>
      <c r="G501" s="24"/>
    </row>
    <row r="502" spans="1:7" x14ac:dyDescent="0.25">
      <c r="A502" s="266">
        <v>3212</v>
      </c>
      <c r="B502" s="267"/>
      <c r="C502" s="268"/>
      <c r="D502" s="39" t="s">
        <v>127</v>
      </c>
      <c r="E502" s="26"/>
      <c r="F502" s="26">
        <v>5059.3999999999996</v>
      </c>
      <c r="G502" s="26"/>
    </row>
    <row r="503" spans="1:7" s="27" customFormat="1" x14ac:dyDescent="0.25">
      <c r="A503" s="263">
        <v>323</v>
      </c>
      <c r="B503" s="264"/>
      <c r="C503" s="265"/>
      <c r="D503" s="35" t="s">
        <v>64</v>
      </c>
      <c r="E503" s="24"/>
      <c r="F503" s="24">
        <f t="shared" ref="F503" si="187">F504+F505</f>
        <v>0</v>
      </c>
      <c r="G503" s="24"/>
    </row>
    <row r="504" spans="1:7" x14ac:dyDescent="0.25">
      <c r="A504" s="266">
        <v>3232</v>
      </c>
      <c r="B504" s="267"/>
      <c r="C504" s="268"/>
      <c r="D504" s="39" t="s">
        <v>107</v>
      </c>
      <c r="E504" s="26"/>
      <c r="F504" s="26">
        <v>0</v>
      </c>
      <c r="G504" s="26"/>
    </row>
    <row r="505" spans="1:7" x14ac:dyDescent="0.25">
      <c r="A505" s="266">
        <v>3237</v>
      </c>
      <c r="B505" s="267"/>
      <c r="C505" s="268"/>
      <c r="D505" s="39" t="s">
        <v>65</v>
      </c>
      <c r="E505" s="26"/>
      <c r="F505" s="26">
        <v>0</v>
      </c>
      <c r="G505" s="26"/>
    </row>
    <row r="506" spans="1:7" s="27" customFormat="1" x14ac:dyDescent="0.25">
      <c r="A506" s="263">
        <v>38</v>
      </c>
      <c r="B506" s="264"/>
      <c r="C506" s="265"/>
      <c r="D506" s="35" t="s">
        <v>160</v>
      </c>
      <c r="E506" s="24">
        <f t="shared" ref="E506:F506" si="188">E507</f>
        <v>0</v>
      </c>
      <c r="F506" s="24">
        <f t="shared" si="188"/>
        <v>0</v>
      </c>
      <c r="G506" s="24">
        <v>0</v>
      </c>
    </row>
    <row r="507" spans="1:7" s="27" customFormat="1" x14ac:dyDescent="0.25">
      <c r="A507" s="263">
        <v>383</v>
      </c>
      <c r="B507" s="264"/>
      <c r="C507" s="265"/>
      <c r="D507" s="35" t="s">
        <v>161</v>
      </c>
      <c r="E507" s="24"/>
      <c r="F507" s="24">
        <f>F508</f>
        <v>0</v>
      </c>
      <c r="G507" s="24"/>
    </row>
    <row r="508" spans="1:7" x14ac:dyDescent="0.25">
      <c r="A508" s="266">
        <v>3831</v>
      </c>
      <c r="B508" s="267"/>
      <c r="C508" s="268"/>
      <c r="D508" s="39" t="s">
        <v>162</v>
      </c>
      <c r="E508" s="26"/>
      <c r="F508" s="26">
        <v>0</v>
      </c>
      <c r="G508" s="26"/>
    </row>
    <row r="509" spans="1:7" s="27" customFormat="1" x14ac:dyDescent="0.25">
      <c r="A509" s="269" t="s">
        <v>163</v>
      </c>
      <c r="B509" s="270"/>
      <c r="C509" s="271"/>
      <c r="D509" s="36" t="s">
        <v>164</v>
      </c>
      <c r="E509" s="42">
        <f t="shared" ref="E509:F509" si="189">E510+E515</f>
        <v>0</v>
      </c>
      <c r="F509" s="42">
        <f t="shared" si="189"/>
        <v>0</v>
      </c>
      <c r="G509" s="42">
        <f t="shared" ref="G509" si="190">G510+G515</f>
        <v>0</v>
      </c>
    </row>
    <row r="510" spans="1:7" s="27" customFormat="1" x14ac:dyDescent="0.25">
      <c r="A510" s="272" t="s">
        <v>141</v>
      </c>
      <c r="B510" s="273"/>
      <c r="C510" s="274"/>
      <c r="D510" s="37" t="s">
        <v>142</v>
      </c>
      <c r="E510" s="41">
        <f t="shared" ref="E510:G513" si="191">E511</f>
        <v>0</v>
      </c>
      <c r="F510" s="41">
        <f t="shared" si="191"/>
        <v>0</v>
      </c>
      <c r="G510" s="41">
        <f t="shared" si="191"/>
        <v>0</v>
      </c>
    </row>
    <row r="511" spans="1:7" s="27" customFormat="1" x14ac:dyDescent="0.25">
      <c r="A511" s="250">
        <v>3</v>
      </c>
      <c r="B511" s="275"/>
      <c r="C511" s="276"/>
      <c r="D511" s="35" t="s">
        <v>9</v>
      </c>
      <c r="E511" s="24">
        <f t="shared" si="191"/>
        <v>0</v>
      </c>
      <c r="F511" s="24">
        <f t="shared" si="191"/>
        <v>0</v>
      </c>
      <c r="G511" s="24">
        <f t="shared" si="191"/>
        <v>0</v>
      </c>
    </row>
    <row r="512" spans="1:7" s="27" customFormat="1" x14ac:dyDescent="0.25">
      <c r="A512" s="263">
        <v>32</v>
      </c>
      <c r="B512" s="264"/>
      <c r="C512" s="265"/>
      <c r="D512" s="35" t="s">
        <v>18</v>
      </c>
      <c r="E512" s="24">
        <f t="shared" si="191"/>
        <v>0</v>
      </c>
      <c r="F512" s="24">
        <f t="shared" si="191"/>
        <v>0</v>
      </c>
      <c r="G512" s="24">
        <f t="shared" si="191"/>
        <v>0</v>
      </c>
    </row>
    <row r="513" spans="1:11" s="27" customFormat="1" x14ac:dyDescent="0.25">
      <c r="A513" s="263">
        <v>329</v>
      </c>
      <c r="B513" s="264"/>
      <c r="C513" s="265"/>
      <c r="D513" s="35" t="s">
        <v>54</v>
      </c>
      <c r="E513" s="24"/>
      <c r="F513" s="24">
        <f t="shared" si="191"/>
        <v>0</v>
      </c>
      <c r="G513" s="24"/>
    </row>
    <row r="514" spans="1:11" x14ac:dyDescent="0.25">
      <c r="A514" s="266">
        <v>3299</v>
      </c>
      <c r="B514" s="267"/>
      <c r="C514" s="268"/>
      <c r="D514" s="39" t="s">
        <v>54</v>
      </c>
      <c r="E514" s="26"/>
      <c r="F514" s="26">
        <v>0</v>
      </c>
      <c r="G514" s="26"/>
    </row>
    <row r="515" spans="1:11" s="27" customFormat="1" x14ac:dyDescent="0.25">
      <c r="A515" s="272" t="s">
        <v>149</v>
      </c>
      <c r="B515" s="273"/>
      <c r="C515" s="274"/>
      <c r="D515" s="37" t="s">
        <v>150</v>
      </c>
      <c r="E515" s="41">
        <f t="shared" ref="E515:G516" si="192">E516</f>
        <v>0</v>
      </c>
      <c r="F515" s="41">
        <f t="shared" si="192"/>
        <v>0</v>
      </c>
      <c r="G515" s="41">
        <f t="shared" si="192"/>
        <v>0</v>
      </c>
    </row>
    <row r="516" spans="1:11" s="27" customFormat="1" x14ac:dyDescent="0.25">
      <c r="A516" s="250">
        <v>3</v>
      </c>
      <c r="B516" s="275"/>
      <c r="C516" s="276"/>
      <c r="D516" s="35" t="s">
        <v>9</v>
      </c>
      <c r="E516" s="24">
        <f t="shared" si="192"/>
        <v>0</v>
      </c>
      <c r="F516" s="24">
        <f t="shared" si="192"/>
        <v>0</v>
      </c>
      <c r="G516" s="24">
        <f t="shared" si="192"/>
        <v>0</v>
      </c>
      <c r="K516" s="27" t="s">
        <v>209</v>
      </c>
    </row>
    <row r="517" spans="1:11" s="27" customFormat="1" x14ac:dyDescent="0.25">
      <c r="A517" s="263">
        <v>32</v>
      </c>
      <c r="B517" s="264"/>
      <c r="C517" s="265"/>
      <c r="D517" s="35" t="s">
        <v>18</v>
      </c>
      <c r="E517" s="24">
        <f t="shared" ref="E517:F517" si="193">E518+E520</f>
        <v>0</v>
      </c>
      <c r="F517" s="24">
        <f t="shared" si="193"/>
        <v>0</v>
      </c>
      <c r="G517" s="24">
        <f t="shared" ref="G517" si="194">G518+G520</f>
        <v>0</v>
      </c>
    </row>
    <row r="518" spans="1:11" s="27" customFormat="1" x14ac:dyDescent="0.25">
      <c r="A518" s="263">
        <v>321</v>
      </c>
      <c r="B518" s="264"/>
      <c r="C518" s="265"/>
      <c r="D518" s="35" t="s">
        <v>49</v>
      </c>
      <c r="E518" s="24"/>
      <c r="F518" s="24">
        <f t="shared" ref="F518" si="195">F519</f>
        <v>0</v>
      </c>
      <c r="G518" s="24"/>
    </row>
    <row r="519" spans="1:11" x14ac:dyDescent="0.25">
      <c r="A519" s="266">
        <v>3211</v>
      </c>
      <c r="B519" s="267"/>
      <c r="C519" s="268"/>
      <c r="D519" s="39" t="s">
        <v>59</v>
      </c>
      <c r="E519" s="26"/>
      <c r="F519" s="26">
        <v>0</v>
      </c>
      <c r="G519" s="26"/>
    </row>
    <row r="520" spans="1:11" s="27" customFormat="1" x14ac:dyDescent="0.25">
      <c r="A520" s="263">
        <v>329</v>
      </c>
      <c r="B520" s="264"/>
      <c r="C520" s="265"/>
      <c r="D520" s="35" t="s">
        <v>54</v>
      </c>
      <c r="E520" s="24"/>
      <c r="F520" s="24">
        <f t="shared" ref="F520" si="196">F521</f>
        <v>0</v>
      </c>
      <c r="G520" s="24"/>
    </row>
    <row r="521" spans="1:11" x14ac:dyDescent="0.25">
      <c r="A521" s="266">
        <v>3299</v>
      </c>
      <c r="B521" s="267"/>
      <c r="C521" s="268"/>
      <c r="D521" s="39" t="s">
        <v>54</v>
      </c>
      <c r="E521" s="26"/>
      <c r="F521" s="26">
        <v>0</v>
      </c>
      <c r="G521" s="26"/>
    </row>
    <row r="522" spans="1:11" s="27" customFormat="1" x14ac:dyDescent="0.25">
      <c r="A522" s="269" t="s">
        <v>163</v>
      </c>
      <c r="B522" s="270"/>
      <c r="C522" s="271"/>
      <c r="D522" s="145" t="s">
        <v>164</v>
      </c>
      <c r="E522" s="42">
        <f t="shared" ref="E522:F531" si="197">E523</f>
        <v>2000</v>
      </c>
      <c r="F522" s="42">
        <f t="shared" si="197"/>
        <v>0</v>
      </c>
      <c r="G522" s="160">
        <f>F522/E522*100</f>
        <v>0</v>
      </c>
    </row>
    <row r="523" spans="1:11" s="27" customFormat="1" x14ac:dyDescent="0.25">
      <c r="A523" s="272" t="s">
        <v>141</v>
      </c>
      <c r="B523" s="273"/>
      <c r="C523" s="274"/>
      <c r="D523" s="146" t="s">
        <v>142</v>
      </c>
      <c r="E523" s="41">
        <f t="shared" si="197"/>
        <v>2000</v>
      </c>
      <c r="F523" s="41">
        <f t="shared" si="197"/>
        <v>0</v>
      </c>
      <c r="G523" s="41">
        <f>F523/E523*100</f>
        <v>0</v>
      </c>
    </row>
    <row r="524" spans="1:11" s="27" customFormat="1" x14ac:dyDescent="0.25">
      <c r="A524" s="250">
        <v>3</v>
      </c>
      <c r="B524" s="275"/>
      <c r="C524" s="276"/>
      <c r="D524" s="147" t="s">
        <v>9</v>
      </c>
      <c r="E524" s="24">
        <f t="shared" si="197"/>
        <v>2000</v>
      </c>
      <c r="F524" s="24">
        <f t="shared" si="197"/>
        <v>0</v>
      </c>
      <c r="G524" s="24">
        <f>F524/E524*100</f>
        <v>0</v>
      </c>
    </row>
    <row r="525" spans="1:11" s="27" customFormat="1" x14ac:dyDescent="0.25">
      <c r="A525" s="263">
        <v>32</v>
      </c>
      <c r="B525" s="264"/>
      <c r="C525" s="265"/>
      <c r="D525" s="147" t="s">
        <v>18</v>
      </c>
      <c r="E525" s="24">
        <v>2000</v>
      </c>
      <c r="F525" s="24">
        <f t="shared" si="197"/>
        <v>0</v>
      </c>
      <c r="G525" s="24">
        <f>F525/E525*100</f>
        <v>0</v>
      </c>
    </row>
    <row r="526" spans="1:11" s="27" customFormat="1" x14ac:dyDescent="0.25">
      <c r="A526" s="263">
        <v>329</v>
      </c>
      <c r="B526" s="264"/>
      <c r="C526" s="265"/>
      <c r="D526" s="147" t="s">
        <v>54</v>
      </c>
      <c r="E526" s="24"/>
      <c r="F526" s="24">
        <f t="shared" si="197"/>
        <v>0</v>
      </c>
      <c r="G526" s="24"/>
    </row>
    <row r="527" spans="1:11" x14ac:dyDescent="0.25">
      <c r="A527" s="266">
        <v>3299</v>
      </c>
      <c r="B527" s="267"/>
      <c r="C527" s="268"/>
      <c r="D527" s="39" t="s">
        <v>54</v>
      </c>
      <c r="E527" s="26"/>
      <c r="F527" s="26">
        <v>0</v>
      </c>
      <c r="G527" s="26"/>
    </row>
    <row r="528" spans="1:11" s="27" customFormat="1" x14ac:dyDescent="0.25">
      <c r="A528" s="272" t="s">
        <v>149</v>
      </c>
      <c r="B528" s="273"/>
      <c r="C528" s="274"/>
      <c r="D528" s="146" t="s">
        <v>150</v>
      </c>
      <c r="E528" s="41">
        <f t="shared" si="197"/>
        <v>0</v>
      </c>
      <c r="F528" s="41">
        <f t="shared" si="197"/>
        <v>0</v>
      </c>
      <c r="G528" s="41">
        <v>0</v>
      </c>
    </row>
    <row r="529" spans="1:8" s="27" customFormat="1" x14ac:dyDescent="0.25">
      <c r="A529" s="250">
        <v>3</v>
      </c>
      <c r="B529" s="275"/>
      <c r="C529" s="276"/>
      <c r="D529" s="147" t="s">
        <v>9</v>
      </c>
      <c r="E529" s="24">
        <f t="shared" si="197"/>
        <v>0</v>
      </c>
      <c r="F529" s="24">
        <f t="shared" si="197"/>
        <v>0</v>
      </c>
      <c r="G529" s="24">
        <v>0</v>
      </c>
    </row>
    <row r="530" spans="1:8" s="27" customFormat="1" x14ac:dyDescent="0.25">
      <c r="A530" s="263">
        <v>32</v>
      </c>
      <c r="B530" s="264"/>
      <c r="C530" s="265"/>
      <c r="D530" s="147" t="s">
        <v>18</v>
      </c>
      <c r="E530" s="24">
        <v>0</v>
      </c>
      <c r="F530" s="24">
        <f t="shared" si="197"/>
        <v>0</v>
      </c>
      <c r="G530" s="24">
        <v>0</v>
      </c>
    </row>
    <row r="531" spans="1:8" s="27" customFormat="1" x14ac:dyDescent="0.25">
      <c r="A531" s="263">
        <v>329</v>
      </c>
      <c r="B531" s="264"/>
      <c r="C531" s="265"/>
      <c r="D531" s="147" t="s">
        <v>54</v>
      </c>
      <c r="E531" s="24"/>
      <c r="F531" s="24">
        <f t="shared" si="197"/>
        <v>0</v>
      </c>
      <c r="G531" s="24"/>
    </row>
    <row r="532" spans="1:8" x14ac:dyDescent="0.25">
      <c r="A532" s="266">
        <v>3299</v>
      </c>
      <c r="B532" s="267"/>
      <c r="C532" s="268"/>
      <c r="D532" s="39" t="s">
        <v>54</v>
      </c>
      <c r="E532" s="26"/>
      <c r="F532" s="26">
        <v>0</v>
      </c>
      <c r="G532" s="26"/>
    </row>
    <row r="533" spans="1:8" s="27" customFormat="1" x14ac:dyDescent="0.25">
      <c r="A533" s="269" t="s">
        <v>165</v>
      </c>
      <c r="B533" s="270"/>
      <c r="C533" s="271"/>
      <c r="D533" s="36" t="s">
        <v>166</v>
      </c>
      <c r="E533" s="42">
        <f t="shared" ref="E533:F537" si="198">E534</f>
        <v>663.61</v>
      </c>
      <c r="F533" s="42">
        <f t="shared" si="198"/>
        <v>1882.53</v>
      </c>
      <c r="G533" s="160">
        <f>F533/E533*100</f>
        <v>283.68017359593739</v>
      </c>
      <c r="H533" s="27" t="s">
        <v>220</v>
      </c>
    </row>
    <row r="534" spans="1:8" s="27" customFormat="1" x14ac:dyDescent="0.25">
      <c r="A534" s="272" t="s">
        <v>149</v>
      </c>
      <c r="B534" s="273"/>
      <c r="C534" s="274"/>
      <c r="D534" s="37" t="s">
        <v>150</v>
      </c>
      <c r="E534" s="41">
        <f t="shared" si="198"/>
        <v>663.61</v>
      </c>
      <c r="F534" s="41">
        <f t="shared" si="198"/>
        <v>1882.53</v>
      </c>
      <c r="G534" s="41">
        <f>F534/E534*100</f>
        <v>283.68017359593739</v>
      </c>
    </row>
    <row r="535" spans="1:8" s="27" customFormat="1" x14ac:dyDescent="0.25">
      <c r="A535" s="250">
        <v>3</v>
      </c>
      <c r="B535" s="275"/>
      <c r="C535" s="276"/>
      <c r="D535" s="35" t="s">
        <v>9</v>
      </c>
      <c r="E535" s="24">
        <f t="shared" si="198"/>
        <v>663.61</v>
      </c>
      <c r="F535" s="24">
        <f t="shared" si="198"/>
        <v>1882.53</v>
      </c>
      <c r="G535" s="24">
        <f>F535/E535*100</f>
        <v>283.68017359593739</v>
      </c>
    </row>
    <row r="536" spans="1:8" s="27" customFormat="1" x14ac:dyDescent="0.25">
      <c r="A536" s="263">
        <v>32</v>
      </c>
      <c r="B536" s="264"/>
      <c r="C536" s="265"/>
      <c r="D536" s="35" t="s">
        <v>18</v>
      </c>
      <c r="E536" s="24">
        <v>663.61</v>
      </c>
      <c r="F536" s="24">
        <f t="shared" si="198"/>
        <v>1882.53</v>
      </c>
      <c r="G536" s="24">
        <f>F536/E536*100</f>
        <v>283.68017359593739</v>
      </c>
    </row>
    <row r="537" spans="1:8" s="27" customFormat="1" x14ac:dyDescent="0.25">
      <c r="A537" s="263">
        <v>329</v>
      </c>
      <c r="B537" s="264"/>
      <c r="C537" s="265"/>
      <c r="D537" s="35" t="s">
        <v>54</v>
      </c>
      <c r="E537" s="24"/>
      <c r="F537" s="24">
        <f t="shared" si="198"/>
        <v>1882.53</v>
      </c>
      <c r="G537" s="24"/>
    </row>
    <row r="538" spans="1:8" x14ac:dyDescent="0.25">
      <c r="A538" s="266">
        <v>3299</v>
      </c>
      <c r="B538" s="267"/>
      <c r="C538" s="268"/>
      <c r="D538" s="39" t="s">
        <v>54</v>
      </c>
      <c r="E538" s="26"/>
      <c r="F538" s="26">
        <v>1882.53</v>
      </c>
      <c r="G538" s="26"/>
    </row>
    <row r="539" spans="1:8" s="27" customFormat="1" x14ac:dyDescent="0.25">
      <c r="A539" s="269" t="s">
        <v>167</v>
      </c>
      <c r="B539" s="270"/>
      <c r="C539" s="271"/>
      <c r="D539" s="36" t="s">
        <v>139</v>
      </c>
      <c r="E539" s="42">
        <f t="shared" ref="E539" si="199">E540+E551+E556+E561+E570</f>
        <v>31189.85</v>
      </c>
      <c r="F539" s="42">
        <f t="shared" ref="F539" si="200">F540+F551+F556+F561+F570</f>
        <v>1671.72</v>
      </c>
      <c r="G539" s="160">
        <f>F539/E539*100</f>
        <v>5.3598205826574992</v>
      </c>
    </row>
    <row r="540" spans="1:8" s="27" customFormat="1" x14ac:dyDescent="0.25">
      <c r="A540" s="272" t="s">
        <v>141</v>
      </c>
      <c r="B540" s="273"/>
      <c r="C540" s="274"/>
      <c r="D540" s="37" t="s">
        <v>142</v>
      </c>
      <c r="E540" s="41">
        <f t="shared" ref="E540:F541" si="201">E541</f>
        <v>3981.68</v>
      </c>
      <c r="F540" s="41">
        <f t="shared" si="201"/>
        <v>0</v>
      </c>
      <c r="G540" s="41">
        <f>F540/E540*100</f>
        <v>0</v>
      </c>
      <c r="H540" s="27" t="s">
        <v>219</v>
      </c>
    </row>
    <row r="541" spans="1:8" s="27" customFormat="1" x14ac:dyDescent="0.25">
      <c r="A541" s="250">
        <v>4</v>
      </c>
      <c r="B541" s="275"/>
      <c r="C541" s="276"/>
      <c r="D541" s="35" t="s">
        <v>11</v>
      </c>
      <c r="E541" s="24">
        <f t="shared" si="201"/>
        <v>3981.68</v>
      </c>
      <c r="F541" s="24">
        <f t="shared" si="201"/>
        <v>0</v>
      </c>
      <c r="G541" s="24">
        <f>F541/E541*100</f>
        <v>0</v>
      </c>
    </row>
    <row r="542" spans="1:8" s="27" customFormat="1" x14ac:dyDescent="0.25">
      <c r="A542" s="263">
        <v>42</v>
      </c>
      <c r="B542" s="264"/>
      <c r="C542" s="265"/>
      <c r="D542" s="35" t="s">
        <v>25</v>
      </c>
      <c r="E542" s="24">
        <v>3981.68</v>
      </c>
      <c r="F542" s="24">
        <f t="shared" ref="F542" si="202">F543+F549</f>
        <v>0</v>
      </c>
      <c r="G542" s="24">
        <f>F542/E542*100</f>
        <v>0</v>
      </c>
    </row>
    <row r="543" spans="1:8" s="27" customFormat="1" x14ac:dyDescent="0.25">
      <c r="A543" s="263">
        <v>422</v>
      </c>
      <c r="B543" s="264"/>
      <c r="C543" s="265"/>
      <c r="D543" s="35" t="s">
        <v>66</v>
      </c>
      <c r="E543" s="24"/>
      <c r="F543" s="24">
        <f t="shared" ref="F543" si="203">F544+F545+F546+F547+F548</f>
        <v>0</v>
      </c>
      <c r="G543" s="24"/>
    </row>
    <row r="544" spans="1:8" x14ac:dyDescent="0.25">
      <c r="A544" s="266">
        <v>4221</v>
      </c>
      <c r="B544" s="267"/>
      <c r="C544" s="268"/>
      <c r="D544" s="39" t="s">
        <v>67</v>
      </c>
      <c r="E544" s="26"/>
      <c r="F544" s="26">
        <v>0</v>
      </c>
      <c r="G544" s="26"/>
    </row>
    <row r="545" spans="1:8" x14ac:dyDescent="0.25">
      <c r="A545" s="266">
        <v>4223</v>
      </c>
      <c r="B545" s="267"/>
      <c r="C545" s="268"/>
      <c r="D545" s="39" t="s">
        <v>168</v>
      </c>
      <c r="E545" s="26"/>
      <c r="F545" s="26">
        <v>0</v>
      </c>
      <c r="G545" s="26"/>
    </row>
    <row r="546" spans="1:8" x14ac:dyDescent="0.25">
      <c r="A546" s="266">
        <v>4225</v>
      </c>
      <c r="B546" s="267"/>
      <c r="C546" s="268"/>
      <c r="D546" s="39" t="s">
        <v>169</v>
      </c>
      <c r="E546" s="26"/>
      <c r="F546" s="26">
        <v>0</v>
      </c>
      <c r="G546" s="26"/>
    </row>
    <row r="547" spans="1:8" x14ac:dyDescent="0.25">
      <c r="A547" s="266">
        <v>4226</v>
      </c>
      <c r="B547" s="267"/>
      <c r="C547" s="268"/>
      <c r="D547" s="39" t="s">
        <v>157</v>
      </c>
      <c r="E547" s="26"/>
      <c r="F547" s="26">
        <v>0</v>
      </c>
      <c r="G547" s="26"/>
    </row>
    <row r="548" spans="1:8" x14ac:dyDescent="0.25">
      <c r="A548" s="266">
        <v>4227</v>
      </c>
      <c r="B548" s="267"/>
      <c r="C548" s="268"/>
      <c r="D548" s="39" t="s">
        <v>170</v>
      </c>
      <c r="E548" s="26"/>
      <c r="F548" s="26">
        <v>0</v>
      </c>
      <c r="G548" s="26"/>
    </row>
    <row r="549" spans="1:8" s="27" customFormat="1" x14ac:dyDescent="0.25">
      <c r="A549" s="263">
        <v>424</v>
      </c>
      <c r="B549" s="264"/>
      <c r="C549" s="265"/>
      <c r="D549" s="35" t="s">
        <v>171</v>
      </c>
      <c r="E549" s="24"/>
      <c r="F549" s="24">
        <f t="shared" ref="F549" si="204">F550</f>
        <v>0</v>
      </c>
      <c r="G549" s="24"/>
    </row>
    <row r="550" spans="1:8" x14ac:dyDescent="0.25">
      <c r="A550" s="266">
        <v>4241</v>
      </c>
      <c r="B550" s="267"/>
      <c r="C550" s="268"/>
      <c r="D550" s="39" t="s">
        <v>172</v>
      </c>
      <c r="E550" s="26"/>
      <c r="F550" s="26">
        <v>0</v>
      </c>
      <c r="G550" s="26"/>
    </row>
    <row r="551" spans="1:8" s="27" customFormat="1" x14ac:dyDescent="0.25">
      <c r="A551" s="272" t="s">
        <v>143</v>
      </c>
      <c r="B551" s="273"/>
      <c r="C551" s="274"/>
      <c r="D551" s="37" t="s">
        <v>144</v>
      </c>
      <c r="E551" s="41">
        <f t="shared" ref="E551:F554" si="205">E552</f>
        <v>0</v>
      </c>
      <c r="F551" s="41">
        <f t="shared" si="205"/>
        <v>0</v>
      </c>
      <c r="G551" s="41">
        <v>0</v>
      </c>
    </row>
    <row r="552" spans="1:8" s="27" customFormat="1" x14ac:dyDescent="0.25">
      <c r="A552" s="250">
        <v>4</v>
      </c>
      <c r="B552" s="275"/>
      <c r="C552" s="276"/>
      <c r="D552" s="35" t="s">
        <v>11</v>
      </c>
      <c r="E552" s="24">
        <f t="shared" si="205"/>
        <v>0</v>
      </c>
      <c r="F552" s="24">
        <f t="shared" si="205"/>
        <v>0</v>
      </c>
      <c r="G552" s="24">
        <v>0</v>
      </c>
    </row>
    <row r="553" spans="1:8" s="27" customFormat="1" x14ac:dyDescent="0.25">
      <c r="A553" s="263">
        <v>42</v>
      </c>
      <c r="B553" s="264"/>
      <c r="C553" s="265"/>
      <c r="D553" s="35" t="s">
        <v>25</v>
      </c>
      <c r="E553" s="24">
        <f t="shared" si="205"/>
        <v>0</v>
      </c>
      <c r="F553" s="24">
        <f t="shared" si="205"/>
        <v>0</v>
      </c>
      <c r="G553" s="24">
        <v>0</v>
      </c>
    </row>
    <row r="554" spans="1:8" s="27" customFormat="1" x14ac:dyDescent="0.25">
      <c r="A554" s="263">
        <v>422</v>
      </c>
      <c r="B554" s="264"/>
      <c r="C554" s="265"/>
      <c r="D554" s="35" t="s">
        <v>66</v>
      </c>
      <c r="E554" s="24"/>
      <c r="F554" s="24">
        <f t="shared" si="205"/>
        <v>0</v>
      </c>
      <c r="G554" s="24"/>
    </row>
    <row r="555" spans="1:8" x14ac:dyDescent="0.25">
      <c r="A555" s="266">
        <v>4221</v>
      </c>
      <c r="B555" s="267"/>
      <c r="C555" s="268"/>
      <c r="D555" s="39" t="s">
        <v>67</v>
      </c>
      <c r="E555" s="26"/>
      <c r="F555" s="26">
        <v>0</v>
      </c>
      <c r="G555" s="26"/>
    </row>
    <row r="556" spans="1:8" s="27" customFormat="1" x14ac:dyDescent="0.25">
      <c r="A556" s="272" t="s">
        <v>155</v>
      </c>
      <c r="B556" s="273"/>
      <c r="C556" s="274"/>
      <c r="D556" s="130" t="s">
        <v>211</v>
      </c>
      <c r="E556" s="41">
        <f t="shared" ref="E556:F559" si="206">E557</f>
        <v>0</v>
      </c>
      <c r="F556" s="41">
        <f t="shared" si="206"/>
        <v>0</v>
      </c>
      <c r="G556" s="41">
        <v>0</v>
      </c>
      <c r="H556" s="27" t="s">
        <v>219</v>
      </c>
    </row>
    <row r="557" spans="1:8" s="27" customFormat="1" x14ac:dyDescent="0.25">
      <c r="A557" s="250">
        <v>4</v>
      </c>
      <c r="B557" s="275"/>
      <c r="C557" s="276"/>
      <c r="D557" s="131" t="s">
        <v>11</v>
      </c>
      <c r="E557" s="24">
        <f t="shared" si="206"/>
        <v>0</v>
      </c>
      <c r="F557" s="24">
        <f t="shared" si="206"/>
        <v>0</v>
      </c>
      <c r="G557" s="24">
        <v>0</v>
      </c>
    </row>
    <row r="558" spans="1:8" s="27" customFormat="1" x14ac:dyDescent="0.25">
      <c r="A558" s="263">
        <v>42</v>
      </c>
      <c r="B558" s="264"/>
      <c r="C558" s="265"/>
      <c r="D558" s="131" t="s">
        <v>25</v>
      </c>
      <c r="E558" s="24">
        <f t="shared" si="206"/>
        <v>0</v>
      </c>
      <c r="F558" s="24">
        <f t="shared" si="206"/>
        <v>0</v>
      </c>
      <c r="G558" s="24">
        <v>0</v>
      </c>
    </row>
    <row r="559" spans="1:8" s="27" customFormat="1" x14ac:dyDescent="0.25">
      <c r="A559" s="263">
        <v>421</v>
      </c>
      <c r="B559" s="264"/>
      <c r="C559" s="265"/>
      <c r="D559" s="131" t="s">
        <v>85</v>
      </c>
      <c r="E559" s="24"/>
      <c r="F559" s="24">
        <f t="shared" si="206"/>
        <v>0</v>
      </c>
      <c r="G559" s="24"/>
    </row>
    <row r="560" spans="1:8" x14ac:dyDescent="0.25">
      <c r="A560" s="266">
        <v>4214</v>
      </c>
      <c r="B560" s="267"/>
      <c r="C560" s="268"/>
      <c r="D560" s="39" t="s">
        <v>208</v>
      </c>
      <c r="E560" s="26"/>
      <c r="F560" s="26">
        <v>0</v>
      </c>
      <c r="G560" s="26"/>
    </row>
    <row r="561" spans="1:8" s="27" customFormat="1" x14ac:dyDescent="0.25">
      <c r="A561" s="272" t="s">
        <v>149</v>
      </c>
      <c r="B561" s="273"/>
      <c r="C561" s="274"/>
      <c r="D561" s="37" t="s">
        <v>150</v>
      </c>
      <c r="E561" s="41">
        <f t="shared" ref="E561:F568" si="207">E562</f>
        <v>27208.17</v>
      </c>
      <c r="F561" s="41">
        <f t="shared" si="207"/>
        <v>965</v>
      </c>
      <c r="G561" s="41">
        <f>F561/E561*100</f>
        <v>3.54672879506413</v>
      </c>
      <c r="H561" s="27" t="s">
        <v>222</v>
      </c>
    </row>
    <row r="562" spans="1:8" s="27" customFormat="1" x14ac:dyDescent="0.25">
      <c r="A562" s="250">
        <v>4</v>
      </c>
      <c r="B562" s="275"/>
      <c r="C562" s="276"/>
      <c r="D562" s="35" t="s">
        <v>11</v>
      </c>
      <c r="E562" s="24">
        <f t="shared" si="207"/>
        <v>27208.17</v>
      </c>
      <c r="F562" s="24">
        <f t="shared" si="207"/>
        <v>965</v>
      </c>
      <c r="G562" s="24">
        <f>F562/E562*100</f>
        <v>3.54672879506413</v>
      </c>
    </row>
    <row r="563" spans="1:8" s="27" customFormat="1" x14ac:dyDescent="0.25">
      <c r="A563" s="263">
        <v>42</v>
      </c>
      <c r="B563" s="264"/>
      <c r="C563" s="265"/>
      <c r="D563" s="35" t="s">
        <v>25</v>
      </c>
      <c r="E563" s="24">
        <v>27208.17</v>
      </c>
      <c r="F563" s="24">
        <f>F566+F568</f>
        <v>965</v>
      </c>
      <c r="G563" s="24">
        <f>F563/E563*100</f>
        <v>3.54672879506413</v>
      </c>
    </row>
    <row r="564" spans="1:8" s="27" customFormat="1" x14ac:dyDescent="0.25">
      <c r="A564" s="263">
        <v>421</v>
      </c>
      <c r="B564" s="264"/>
      <c r="C564" s="265"/>
      <c r="D564" s="131" t="s">
        <v>85</v>
      </c>
      <c r="E564" s="24"/>
      <c r="F564" s="24">
        <f t="shared" ref="F564" si="208">F565</f>
        <v>0</v>
      </c>
      <c r="G564" s="24"/>
    </row>
    <row r="565" spans="1:8" x14ac:dyDescent="0.25">
      <c r="A565" s="266">
        <v>4214</v>
      </c>
      <c r="B565" s="267"/>
      <c r="C565" s="268"/>
      <c r="D565" s="39" t="s">
        <v>208</v>
      </c>
      <c r="E565" s="26"/>
      <c r="F565" s="26">
        <v>0</v>
      </c>
      <c r="G565" s="26"/>
    </row>
    <row r="566" spans="1:8" s="27" customFormat="1" x14ac:dyDescent="0.25">
      <c r="A566" s="263">
        <v>422</v>
      </c>
      <c r="B566" s="264"/>
      <c r="C566" s="265"/>
      <c r="D566" s="117" t="s">
        <v>66</v>
      </c>
      <c r="E566" s="24"/>
      <c r="F566" s="24">
        <f t="shared" ref="F566" si="209">F567</f>
        <v>0</v>
      </c>
      <c r="G566" s="24"/>
    </row>
    <row r="567" spans="1:8" x14ac:dyDescent="0.25">
      <c r="A567" s="266">
        <v>4221</v>
      </c>
      <c r="B567" s="267"/>
      <c r="C567" s="268"/>
      <c r="D567" s="39" t="s">
        <v>67</v>
      </c>
      <c r="E567" s="26"/>
      <c r="F567" s="26">
        <v>0</v>
      </c>
      <c r="G567" s="26"/>
    </row>
    <row r="568" spans="1:8" s="27" customFormat="1" x14ac:dyDescent="0.25">
      <c r="A568" s="263">
        <v>424</v>
      </c>
      <c r="B568" s="264"/>
      <c r="C568" s="265"/>
      <c r="D568" s="35" t="s">
        <v>171</v>
      </c>
      <c r="E568" s="24"/>
      <c r="F568" s="24">
        <f t="shared" si="207"/>
        <v>965</v>
      </c>
      <c r="G568" s="24"/>
    </row>
    <row r="569" spans="1:8" x14ac:dyDescent="0.25">
      <c r="A569" s="266">
        <v>4241</v>
      </c>
      <c r="B569" s="267"/>
      <c r="C569" s="268"/>
      <c r="D569" s="39" t="s">
        <v>172</v>
      </c>
      <c r="E569" s="26"/>
      <c r="F569" s="26">
        <v>965</v>
      </c>
      <c r="G569" s="26"/>
    </row>
    <row r="570" spans="1:8" s="27" customFormat="1" x14ac:dyDescent="0.25">
      <c r="A570" s="272" t="s">
        <v>151</v>
      </c>
      <c r="B570" s="273"/>
      <c r="C570" s="274"/>
      <c r="D570" s="37" t="s">
        <v>152</v>
      </c>
      <c r="E570" s="41">
        <f t="shared" ref="E570:F573" si="210">E571</f>
        <v>0</v>
      </c>
      <c r="F570" s="41">
        <f t="shared" si="210"/>
        <v>706.72</v>
      </c>
      <c r="G570" s="41">
        <v>0</v>
      </c>
      <c r="H570" s="27" t="s">
        <v>220</v>
      </c>
    </row>
    <row r="571" spans="1:8" s="27" customFormat="1" x14ac:dyDescent="0.25">
      <c r="A571" s="250">
        <v>4</v>
      </c>
      <c r="B571" s="275"/>
      <c r="C571" s="276"/>
      <c r="D571" s="35" t="s">
        <v>11</v>
      </c>
      <c r="E571" s="24">
        <f t="shared" si="210"/>
        <v>0</v>
      </c>
      <c r="F571" s="24">
        <f t="shared" si="210"/>
        <v>706.72</v>
      </c>
      <c r="G571" s="24">
        <v>0</v>
      </c>
    </row>
    <row r="572" spans="1:8" s="27" customFormat="1" x14ac:dyDescent="0.25">
      <c r="A572" s="263">
        <v>42</v>
      </c>
      <c r="B572" s="264"/>
      <c r="C572" s="265"/>
      <c r="D572" s="35" t="s">
        <v>25</v>
      </c>
      <c r="E572" s="24">
        <f t="shared" si="210"/>
        <v>0</v>
      </c>
      <c r="F572" s="24">
        <f>F573+F575</f>
        <v>706.72</v>
      </c>
      <c r="G572" s="24">
        <v>0</v>
      </c>
    </row>
    <row r="573" spans="1:8" s="27" customFormat="1" x14ac:dyDescent="0.25">
      <c r="A573" s="263">
        <v>421</v>
      </c>
      <c r="B573" s="264"/>
      <c r="C573" s="265"/>
      <c r="D573" s="35" t="s">
        <v>85</v>
      </c>
      <c r="E573" s="24"/>
      <c r="F573" s="24">
        <f t="shared" si="210"/>
        <v>0</v>
      </c>
      <c r="G573" s="24"/>
    </row>
    <row r="574" spans="1:8" x14ac:dyDescent="0.25">
      <c r="A574" s="266">
        <v>4214</v>
      </c>
      <c r="B574" s="267"/>
      <c r="C574" s="268"/>
      <c r="D574" s="39" t="s">
        <v>208</v>
      </c>
      <c r="E574" s="26"/>
      <c r="F574" s="26">
        <v>0</v>
      </c>
      <c r="G574" s="26"/>
    </row>
    <row r="575" spans="1:8" s="27" customFormat="1" x14ac:dyDescent="0.25">
      <c r="A575" s="263">
        <v>424</v>
      </c>
      <c r="B575" s="264"/>
      <c r="C575" s="265"/>
      <c r="D575" s="131" t="s">
        <v>171</v>
      </c>
      <c r="E575" s="24"/>
      <c r="F575" s="24">
        <f t="shared" ref="F575" si="211">F576</f>
        <v>706.72</v>
      </c>
      <c r="G575" s="24"/>
    </row>
    <row r="576" spans="1:8" x14ac:dyDescent="0.25">
      <c r="A576" s="266">
        <v>4241</v>
      </c>
      <c r="B576" s="267"/>
      <c r="C576" s="268"/>
      <c r="D576" s="39" t="s">
        <v>172</v>
      </c>
      <c r="E576" s="26"/>
      <c r="F576" s="26">
        <v>706.72</v>
      </c>
      <c r="G576" s="26"/>
    </row>
    <row r="577" spans="1:8" s="27" customFormat="1" x14ac:dyDescent="0.25">
      <c r="A577" s="269" t="s">
        <v>173</v>
      </c>
      <c r="B577" s="270"/>
      <c r="C577" s="271"/>
      <c r="D577" s="36" t="s">
        <v>174</v>
      </c>
      <c r="E577" s="42">
        <f t="shared" ref="E577:F577" si="212">E578+E583</f>
        <v>0</v>
      </c>
      <c r="F577" s="42">
        <f t="shared" si="212"/>
        <v>0</v>
      </c>
      <c r="G577" s="160">
        <v>0</v>
      </c>
    </row>
    <row r="578" spans="1:8" s="27" customFormat="1" x14ac:dyDescent="0.25">
      <c r="A578" s="272" t="s">
        <v>141</v>
      </c>
      <c r="B578" s="273"/>
      <c r="C578" s="274"/>
      <c r="D578" s="37" t="s">
        <v>142</v>
      </c>
      <c r="E578" s="41">
        <f t="shared" ref="E578:F581" si="213">E579</f>
        <v>0</v>
      </c>
      <c r="F578" s="41">
        <f t="shared" si="213"/>
        <v>0</v>
      </c>
      <c r="G578" s="41">
        <v>0</v>
      </c>
    </row>
    <row r="579" spans="1:8" s="27" customFormat="1" x14ac:dyDescent="0.25">
      <c r="A579" s="250">
        <v>3</v>
      </c>
      <c r="B579" s="275"/>
      <c r="C579" s="276"/>
      <c r="D579" s="35" t="s">
        <v>9</v>
      </c>
      <c r="E579" s="24">
        <f t="shared" si="213"/>
        <v>0</v>
      </c>
      <c r="F579" s="24">
        <f t="shared" si="213"/>
        <v>0</v>
      </c>
      <c r="G579" s="24">
        <v>0</v>
      </c>
    </row>
    <row r="580" spans="1:8" s="27" customFormat="1" x14ac:dyDescent="0.25">
      <c r="A580" s="263">
        <v>32</v>
      </c>
      <c r="B580" s="264"/>
      <c r="C580" s="265"/>
      <c r="D580" s="35" t="s">
        <v>18</v>
      </c>
      <c r="E580" s="24">
        <f t="shared" si="213"/>
        <v>0</v>
      </c>
      <c r="F580" s="24">
        <f t="shared" si="213"/>
        <v>0</v>
      </c>
      <c r="G580" s="24">
        <v>0</v>
      </c>
    </row>
    <row r="581" spans="1:8" s="27" customFormat="1" x14ac:dyDescent="0.25">
      <c r="A581" s="263">
        <v>323</v>
      </c>
      <c r="B581" s="264"/>
      <c r="C581" s="265"/>
      <c r="D581" s="35" t="s">
        <v>64</v>
      </c>
      <c r="E581" s="24"/>
      <c r="F581" s="24">
        <f t="shared" si="213"/>
        <v>0</v>
      </c>
      <c r="G581" s="24"/>
    </row>
    <row r="582" spans="1:8" x14ac:dyDescent="0.25">
      <c r="A582" s="266">
        <v>3232</v>
      </c>
      <c r="B582" s="267"/>
      <c r="C582" s="268"/>
      <c r="D582" s="39" t="s">
        <v>107</v>
      </c>
      <c r="E582" s="26"/>
      <c r="F582" s="26">
        <v>0</v>
      </c>
      <c r="G582" s="26"/>
    </row>
    <row r="583" spans="1:8" s="27" customFormat="1" x14ac:dyDescent="0.25">
      <c r="A583" s="272" t="s">
        <v>143</v>
      </c>
      <c r="B583" s="273"/>
      <c r="C583" s="274"/>
      <c r="D583" s="37" t="s">
        <v>144</v>
      </c>
      <c r="E583" s="41">
        <f t="shared" ref="E583:F586" si="214">E584</f>
        <v>0</v>
      </c>
      <c r="F583" s="41">
        <f t="shared" si="214"/>
        <v>0</v>
      </c>
      <c r="G583" s="41">
        <v>0</v>
      </c>
    </row>
    <row r="584" spans="1:8" s="27" customFormat="1" x14ac:dyDescent="0.25">
      <c r="A584" s="250">
        <v>3</v>
      </c>
      <c r="B584" s="275"/>
      <c r="C584" s="276"/>
      <c r="D584" s="35" t="s">
        <v>9</v>
      </c>
      <c r="E584" s="24">
        <f t="shared" si="214"/>
        <v>0</v>
      </c>
      <c r="F584" s="24">
        <f t="shared" si="214"/>
        <v>0</v>
      </c>
      <c r="G584" s="24">
        <v>0</v>
      </c>
    </row>
    <row r="585" spans="1:8" s="27" customFormat="1" x14ac:dyDescent="0.25">
      <c r="A585" s="263">
        <v>32</v>
      </c>
      <c r="B585" s="264"/>
      <c r="C585" s="265"/>
      <c r="D585" s="35" t="s">
        <v>18</v>
      </c>
      <c r="E585" s="24">
        <f t="shared" si="214"/>
        <v>0</v>
      </c>
      <c r="F585" s="24">
        <f t="shared" si="214"/>
        <v>0</v>
      </c>
      <c r="G585" s="24">
        <v>0</v>
      </c>
    </row>
    <row r="586" spans="1:8" s="27" customFormat="1" x14ac:dyDescent="0.25">
      <c r="A586" s="263">
        <v>323</v>
      </c>
      <c r="B586" s="264"/>
      <c r="C586" s="265"/>
      <c r="D586" s="35" t="s">
        <v>64</v>
      </c>
      <c r="E586" s="24"/>
      <c r="F586" s="24">
        <f t="shared" si="214"/>
        <v>0</v>
      </c>
      <c r="G586" s="24"/>
    </row>
    <row r="587" spans="1:8" x14ac:dyDescent="0.25">
      <c r="A587" s="266">
        <v>3232</v>
      </c>
      <c r="B587" s="267"/>
      <c r="C587" s="268"/>
      <c r="D587" s="39" t="s">
        <v>107</v>
      </c>
      <c r="E587" s="26"/>
      <c r="F587" s="26">
        <v>0</v>
      </c>
      <c r="G587" s="26"/>
    </row>
    <row r="588" spans="1:8" s="27" customFormat="1" x14ac:dyDescent="0.25">
      <c r="A588" s="269" t="s">
        <v>175</v>
      </c>
      <c r="B588" s="270"/>
      <c r="C588" s="271"/>
      <c r="D588" s="36" t="s">
        <v>176</v>
      </c>
      <c r="E588" s="42">
        <f t="shared" ref="E588:F589" si="215">E589</f>
        <v>0</v>
      </c>
      <c r="F588" s="42">
        <f t="shared" si="215"/>
        <v>0</v>
      </c>
      <c r="G588" s="160">
        <v>0</v>
      </c>
      <c r="H588" s="27" t="s">
        <v>222</v>
      </c>
    </row>
    <row r="589" spans="1:8" s="27" customFormat="1" x14ac:dyDescent="0.25">
      <c r="A589" s="272" t="s">
        <v>149</v>
      </c>
      <c r="B589" s="273"/>
      <c r="C589" s="274"/>
      <c r="D589" s="37" t="s">
        <v>150</v>
      </c>
      <c r="E589" s="41">
        <f t="shared" si="215"/>
        <v>0</v>
      </c>
      <c r="F589" s="41">
        <f t="shared" si="215"/>
        <v>0</v>
      </c>
      <c r="G589" s="41">
        <v>0</v>
      </c>
    </row>
    <row r="590" spans="1:8" s="27" customFormat="1" ht="17.25" customHeight="1" x14ac:dyDescent="0.25">
      <c r="A590" s="250">
        <v>3</v>
      </c>
      <c r="B590" s="275"/>
      <c r="C590" s="276"/>
      <c r="D590" s="35" t="s">
        <v>9</v>
      </c>
      <c r="E590" s="24">
        <f t="shared" ref="E590:F590" si="216">E591+E596</f>
        <v>0</v>
      </c>
      <c r="F590" s="24">
        <f t="shared" si="216"/>
        <v>0</v>
      </c>
      <c r="G590" s="24">
        <v>0</v>
      </c>
    </row>
    <row r="591" spans="1:8" s="27" customFormat="1" x14ac:dyDescent="0.25">
      <c r="A591" s="263">
        <v>32</v>
      </c>
      <c r="B591" s="264"/>
      <c r="C591" s="265"/>
      <c r="D591" s="35" t="s">
        <v>18</v>
      </c>
      <c r="E591" s="24">
        <f t="shared" ref="E591:F591" si="217">E592+E594</f>
        <v>0</v>
      </c>
      <c r="F591" s="24">
        <f t="shared" si="217"/>
        <v>0</v>
      </c>
      <c r="G591" s="24">
        <v>0</v>
      </c>
    </row>
    <row r="592" spans="1:8" s="27" customFormat="1" x14ac:dyDescent="0.25">
      <c r="A592" s="263">
        <v>322</v>
      </c>
      <c r="B592" s="264"/>
      <c r="C592" s="265"/>
      <c r="D592" s="35" t="s">
        <v>51</v>
      </c>
      <c r="E592" s="24"/>
      <c r="F592" s="24">
        <f t="shared" ref="F592" si="218">F593</f>
        <v>0</v>
      </c>
      <c r="G592" s="24"/>
    </row>
    <row r="593" spans="1:8" x14ac:dyDescent="0.25">
      <c r="A593" s="266">
        <v>3222</v>
      </c>
      <c r="B593" s="267"/>
      <c r="C593" s="268"/>
      <c r="D593" s="39" t="s">
        <v>63</v>
      </c>
      <c r="E593" s="26"/>
      <c r="F593" s="26">
        <v>0</v>
      </c>
      <c r="G593" s="26"/>
    </row>
    <row r="594" spans="1:8" s="27" customFormat="1" x14ac:dyDescent="0.25">
      <c r="A594" s="263">
        <v>329</v>
      </c>
      <c r="B594" s="264"/>
      <c r="C594" s="265"/>
      <c r="D594" s="35" t="s">
        <v>54</v>
      </c>
      <c r="E594" s="24"/>
      <c r="F594" s="24">
        <f t="shared" ref="F594" si="219">F595</f>
        <v>0</v>
      </c>
      <c r="G594" s="24"/>
    </row>
    <row r="595" spans="1:8" x14ac:dyDescent="0.25">
      <c r="A595" s="266">
        <v>3299</v>
      </c>
      <c r="B595" s="267"/>
      <c r="C595" s="268"/>
      <c r="D595" s="39" t="s">
        <v>54</v>
      </c>
      <c r="E595" s="26"/>
      <c r="F595" s="26">
        <v>0</v>
      </c>
      <c r="G595" s="26"/>
    </row>
    <row r="596" spans="1:8" s="27" customFormat="1" ht="25.5" x14ac:dyDescent="0.25">
      <c r="A596" s="263">
        <v>37</v>
      </c>
      <c r="B596" s="264"/>
      <c r="C596" s="265"/>
      <c r="D596" s="35" t="s">
        <v>103</v>
      </c>
      <c r="E596" s="24">
        <f t="shared" ref="E596:F597" si="220">E597</f>
        <v>0</v>
      </c>
      <c r="F596" s="24">
        <f t="shared" si="220"/>
        <v>0</v>
      </c>
      <c r="G596" s="24">
        <v>0</v>
      </c>
    </row>
    <row r="597" spans="1:8" s="27" customFormat="1" x14ac:dyDescent="0.25">
      <c r="A597" s="263">
        <v>372</v>
      </c>
      <c r="B597" s="264"/>
      <c r="C597" s="265"/>
      <c r="D597" s="35" t="s">
        <v>71</v>
      </c>
      <c r="E597" s="24"/>
      <c r="F597" s="24">
        <f t="shared" si="220"/>
        <v>0</v>
      </c>
      <c r="G597" s="24"/>
    </row>
    <row r="598" spans="1:8" x14ac:dyDescent="0.25">
      <c r="A598" s="266">
        <v>3721</v>
      </c>
      <c r="B598" s="267"/>
      <c r="C598" s="268"/>
      <c r="D598" s="39" t="s">
        <v>72</v>
      </c>
      <c r="E598" s="26"/>
      <c r="F598" s="26">
        <v>0</v>
      </c>
      <c r="G598" s="26"/>
    </row>
    <row r="599" spans="1:8" s="27" customFormat="1" x14ac:dyDescent="0.25">
      <c r="A599" s="269" t="s">
        <v>177</v>
      </c>
      <c r="B599" s="270"/>
      <c r="C599" s="271"/>
      <c r="D599" s="36" t="s">
        <v>178</v>
      </c>
      <c r="E599" s="42">
        <f t="shared" ref="E599:F599" si="221">E600</f>
        <v>84215.86</v>
      </c>
      <c r="F599" s="42">
        <f t="shared" si="221"/>
        <v>76860.320000000007</v>
      </c>
      <c r="G599" s="160">
        <f>F599/E599*100</f>
        <v>91.265849449260514</v>
      </c>
      <c r="H599" s="27" t="s">
        <v>222</v>
      </c>
    </row>
    <row r="600" spans="1:8" s="27" customFormat="1" x14ac:dyDescent="0.25">
      <c r="A600" s="272" t="s">
        <v>149</v>
      </c>
      <c r="B600" s="273"/>
      <c r="C600" s="274"/>
      <c r="D600" s="37" t="s">
        <v>150</v>
      </c>
      <c r="E600" s="41">
        <f t="shared" ref="E600:F600" si="222">E601+E605</f>
        <v>84215.86</v>
      </c>
      <c r="F600" s="41">
        <f t="shared" si="222"/>
        <v>76860.320000000007</v>
      </c>
      <c r="G600" s="41">
        <f>F600/E600*100</f>
        <v>91.265849449260514</v>
      </c>
    </row>
    <row r="601" spans="1:8" s="27" customFormat="1" x14ac:dyDescent="0.25">
      <c r="A601" s="250">
        <v>3</v>
      </c>
      <c r="B601" s="275"/>
      <c r="C601" s="276"/>
      <c r="D601" s="35" t="s">
        <v>9</v>
      </c>
      <c r="E601" s="24">
        <f t="shared" ref="E601:F603" si="223">E602</f>
        <v>81200</v>
      </c>
      <c r="F601" s="24">
        <f t="shared" si="223"/>
        <v>75060.320000000007</v>
      </c>
      <c r="G601" s="24">
        <f>F601/E601*100</f>
        <v>92.438817733990149</v>
      </c>
    </row>
    <row r="602" spans="1:8" s="27" customFormat="1" ht="25.5" x14ac:dyDescent="0.25">
      <c r="A602" s="263">
        <v>37</v>
      </c>
      <c r="B602" s="264"/>
      <c r="C602" s="265"/>
      <c r="D602" s="35" t="s">
        <v>103</v>
      </c>
      <c r="E602" s="24">
        <v>81200</v>
      </c>
      <c r="F602" s="24">
        <f t="shared" si="223"/>
        <v>75060.320000000007</v>
      </c>
      <c r="G602" s="24">
        <f>F602/E602*100</f>
        <v>92.438817733990149</v>
      </c>
    </row>
    <row r="603" spans="1:8" s="27" customFormat="1" x14ac:dyDescent="0.25">
      <c r="A603" s="263">
        <v>372</v>
      </c>
      <c r="B603" s="264"/>
      <c r="C603" s="265"/>
      <c r="D603" s="35" t="s">
        <v>71</v>
      </c>
      <c r="E603" s="24"/>
      <c r="F603" s="24">
        <f t="shared" si="223"/>
        <v>75060.320000000007</v>
      </c>
      <c r="G603" s="24"/>
    </row>
    <row r="604" spans="1:8" x14ac:dyDescent="0.25">
      <c r="A604" s="266">
        <v>3722</v>
      </c>
      <c r="B604" s="267"/>
      <c r="C604" s="268"/>
      <c r="D604" s="39" t="s">
        <v>73</v>
      </c>
      <c r="E604" s="26"/>
      <c r="F604" s="26">
        <v>75060.320000000007</v>
      </c>
      <c r="G604" s="26"/>
    </row>
    <row r="605" spans="1:8" s="27" customFormat="1" x14ac:dyDescent="0.25">
      <c r="A605" s="250">
        <v>4</v>
      </c>
      <c r="B605" s="275"/>
      <c r="C605" s="276"/>
      <c r="D605" s="35" t="s">
        <v>11</v>
      </c>
      <c r="E605" s="24">
        <f t="shared" ref="E605:F607" si="224">E606</f>
        <v>3015.86</v>
      </c>
      <c r="F605" s="24">
        <f t="shared" si="224"/>
        <v>1800</v>
      </c>
      <c r="G605" s="24">
        <f t="shared" ref="G605:G606" si="225">F605/E605*100</f>
        <v>59.68446811191501</v>
      </c>
    </row>
    <row r="606" spans="1:8" s="27" customFormat="1" x14ac:dyDescent="0.25">
      <c r="A606" s="263">
        <v>42</v>
      </c>
      <c r="B606" s="264"/>
      <c r="C606" s="265"/>
      <c r="D606" s="35" t="s">
        <v>25</v>
      </c>
      <c r="E606" s="24">
        <v>3015.86</v>
      </c>
      <c r="F606" s="24">
        <f t="shared" si="224"/>
        <v>1800</v>
      </c>
      <c r="G606" s="24">
        <f t="shared" si="225"/>
        <v>59.68446811191501</v>
      </c>
    </row>
    <row r="607" spans="1:8" s="27" customFormat="1" x14ac:dyDescent="0.25">
      <c r="A607" s="263">
        <v>424</v>
      </c>
      <c r="B607" s="264"/>
      <c r="C607" s="265"/>
      <c r="D607" s="35" t="s">
        <v>171</v>
      </c>
      <c r="E607" s="24"/>
      <c r="F607" s="24">
        <f t="shared" si="224"/>
        <v>1800</v>
      </c>
      <c r="G607" s="24"/>
    </row>
    <row r="608" spans="1:8" x14ac:dyDescent="0.25">
      <c r="A608" s="266">
        <v>4241</v>
      </c>
      <c r="B608" s="267"/>
      <c r="C608" s="268"/>
      <c r="D608" s="39" t="s">
        <v>172</v>
      </c>
      <c r="E608" s="26"/>
      <c r="F608" s="26">
        <v>1800</v>
      </c>
      <c r="G608" s="26"/>
    </row>
    <row r="609" spans="1:12" s="27" customFormat="1" ht="25.5" x14ac:dyDescent="0.25">
      <c r="A609" s="269" t="s">
        <v>252</v>
      </c>
      <c r="B609" s="270"/>
      <c r="C609" s="271"/>
      <c r="D609" s="115" t="s">
        <v>253</v>
      </c>
      <c r="E609" s="42">
        <f t="shared" ref="E609:F609" si="226">E610</f>
        <v>1180.52</v>
      </c>
      <c r="F609" s="42">
        <f t="shared" si="226"/>
        <v>1180.52</v>
      </c>
      <c r="G609" s="160">
        <f>F609/E609*100</f>
        <v>100</v>
      </c>
      <c r="H609" t="s">
        <v>220</v>
      </c>
    </row>
    <row r="610" spans="1:12" s="27" customFormat="1" x14ac:dyDescent="0.25">
      <c r="A610" s="272" t="s">
        <v>149</v>
      </c>
      <c r="B610" s="273"/>
      <c r="C610" s="274"/>
      <c r="D610" s="116" t="s">
        <v>150</v>
      </c>
      <c r="E610" s="41">
        <f t="shared" ref="E610:F610" si="227">E611+E625</f>
        <v>1180.52</v>
      </c>
      <c r="F610" s="41">
        <f t="shared" si="227"/>
        <v>1180.52</v>
      </c>
      <c r="G610" s="41">
        <f>F610/E610*100</f>
        <v>100</v>
      </c>
    </row>
    <row r="611" spans="1:12" s="27" customFormat="1" ht="18.75" customHeight="1" x14ac:dyDescent="0.25">
      <c r="A611" s="250">
        <v>3</v>
      </c>
      <c r="B611" s="275"/>
      <c r="C611" s="276"/>
      <c r="D611" s="117" t="s">
        <v>9</v>
      </c>
      <c r="E611" s="24">
        <f>E612</f>
        <v>1180.52</v>
      </c>
      <c r="F611" s="24">
        <f>F612</f>
        <v>1180.52</v>
      </c>
      <c r="G611" s="24">
        <f>F611/E611*100</f>
        <v>100</v>
      </c>
    </row>
    <row r="612" spans="1:12" s="27" customFormat="1" x14ac:dyDescent="0.25">
      <c r="A612" s="263">
        <v>38</v>
      </c>
      <c r="B612" s="264"/>
      <c r="C612" s="265"/>
      <c r="D612" s="117" t="s">
        <v>160</v>
      </c>
      <c r="E612" s="24">
        <v>1180.52</v>
      </c>
      <c r="F612" s="24">
        <f>F613</f>
        <v>1180.52</v>
      </c>
      <c r="G612" s="24">
        <f>F612/E612*100</f>
        <v>100</v>
      </c>
    </row>
    <row r="613" spans="1:12" s="27" customFormat="1" x14ac:dyDescent="0.25">
      <c r="A613" s="263">
        <v>381</v>
      </c>
      <c r="B613" s="264"/>
      <c r="C613" s="265"/>
      <c r="D613" s="117" t="s">
        <v>42</v>
      </c>
      <c r="E613" s="24"/>
      <c r="F613" s="24">
        <f>F614</f>
        <v>1180.52</v>
      </c>
      <c r="G613" s="24"/>
    </row>
    <row r="614" spans="1:12" x14ac:dyDescent="0.25">
      <c r="A614" s="266">
        <v>3812</v>
      </c>
      <c r="B614" s="267"/>
      <c r="C614" s="268"/>
      <c r="D614" s="39" t="s">
        <v>254</v>
      </c>
      <c r="E614" s="26"/>
      <c r="F614" s="26">
        <v>1180.52</v>
      </c>
      <c r="G614" s="26"/>
    </row>
    <row r="615" spans="1:12" x14ac:dyDescent="0.25">
      <c r="A615" s="266"/>
      <c r="B615" s="267"/>
      <c r="C615" s="268"/>
      <c r="D615" s="39"/>
      <c r="E615" s="26"/>
      <c r="F615" s="26"/>
      <c r="G615" s="26"/>
    </row>
    <row r="616" spans="1:12" s="27" customFormat="1" x14ac:dyDescent="0.25">
      <c r="A616" s="269" t="s">
        <v>270</v>
      </c>
      <c r="B616" s="270"/>
      <c r="C616" s="271"/>
      <c r="D616" s="145" t="s">
        <v>166</v>
      </c>
      <c r="E616" s="42">
        <f t="shared" ref="E616:F620" si="228">E617</f>
        <v>33000</v>
      </c>
      <c r="F616" s="42">
        <f t="shared" si="228"/>
        <v>0</v>
      </c>
      <c r="G616" s="160">
        <f>F616/E616*100</f>
        <v>0</v>
      </c>
      <c r="H616" s="27" t="s">
        <v>220</v>
      </c>
    </row>
    <row r="617" spans="1:12" s="27" customFormat="1" x14ac:dyDescent="0.25">
      <c r="A617" s="272" t="s">
        <v>271</v>
      </c>
      <c r="B617" s="273"/>
      <c r="C617" s="274"/>
      <c r="D617" s="146" t="s">
        <v>150</v>
      </c>
      <c r="E617" s="41">
        <f t="shared" si="228"/>
        <v>33000</v>
      </c>
      <c r="F617" s="41">
        <f t="shared" si="228"/>
        <v>0</v>
      </c>
      <c r="G617" s="41">
        <f>F617/E617*100</f>
        <v>0</v>
      </c>
    </row>
    <row r="618" spans="1:12" s="27" customFormat="1" x14ac:dyDescent="0.25">
      <c r="A618" s="250">
        <v>3</v>
      </c>
      <c r="B618" s="275"/>
      <c r="C618" s="276"/>
      <c r="D618" s="147" t="s">
        <v>9</v>
      </c>
      <c r="E618" s="24">
        <f t="shared" si="228"/>
        <v>33000</v>
      </c>
      <c r="F618" s="24">
        <f t="shared" si="228"/>
        <v>0</v>
      </c>
      <c r="G618" s="24">
        <f>F618/E618*100</f>
        <v>0</v>
      </c>
    </row>
    <row r="619" spans="1:12" s="27" customFormat="1" x14ac:dyDescent="0.25">
      <c r="A619" s="263">
        <v>32</v>
      </c>
      <c r="B619" s="264"/>
      <c r="C619" s="265"/>
      <c r="D619" s="147" t="s">
        <v>18</v>
      </c>
      <c r="E619" s="24">
        <v>33000</v>
      </c>
      <c r="F619" s="24">
        <f t="shared" si="228"/>
        <v>0</v>
      </c>
      <c r="G619" s="24">
        <f>F619/E619*100</f>
        <v>0</v>
      </c>
    </row>
    <row r="620" spans="1:12" s="27" customFormat="1" x14ac:dyDescent="0.25">
      <c r="A620" s="263">
        <v>329</v>
      </c>
      <c r="B620" s="264"/>
      <c r="C620" s="265"/>
      <c r="D620" s="147" t="s">
        <v>54</v>
      </c>
      <c r="E620" s="24"/>
      <c r="F620" s="24">
        <f t="shared" si="228"/>
        <v>0</v>
      </c>
      <c r="G620" s="24"/>
      <c r="L620" s="27" t="s">
        <v>209</v>
      </c>
    </row>
    <row r="621" spans="1:12" x14ac:dyDescent="0.25">
      <c r="A621" s="266">
        <v>3299</v>
      </c>
      <c r="B621" s="267"/>
      <c r="C621" s="268"/>
      <c r="D621" s="39" t="s">
        <v>54</v>
      </c>
      <c r="E621" s="26"/>
      <c r="F621" s="26">
        <v>0</v>
      </c>
      <c r="G621" s="26"/>
    </row>
    <row r="623" spans="1:12" s="163" customFormat="1" ht="18.75" x14ac:dyDescent="0.3">
      <c r="A623" s="181" t="s">
        <v>299</v>
      </c>
      <c r="B623" s="181"/>
      <c r="C623" s="181"/>
      <c r="D623" s="181"/>
      <c r="E623" s="182" t="s">
        <v>272</v>
      </c>
      <c r="F623" s="297" t="s">
        <v>300</v>
      </c>
      <c r="G623" s="297"/>
    </row>
    <row r="624" spans="1:12" s="163" customFormat="1" ht="18.75" x14ac:dyDescent="0.3">
      <c r="A624" s="181"/>
      <c r="B624" s="181"/>
      <c r="C624" s="181"/>
      <c r="D624" s="181"/>
      <c r="E624" s="182" t="s">
        <v>273</v>
      </c>
      <c r="F624" s="297" t="s">
        <v>301</v>
      </c>
      <c r="G624" s="297"/>
    </row>
    <row r="629" spans="7:7" x14ac:dyDescent="0.25">
      <c r="G629" t="s">
        <v>209</v>
      </c>
    </row>
  </sheetData>
  <sheetProtection algorithmName="SHA-512" hashValue="P39BL7inGLJPYGn8wvyxdxevE9LPc3hYA2OetR3wqZJv6vGWKtw0X1WZV3XFhobV5bqyBPIn+uHeBOkZyxgnEA==" saltValue="CyugGuDL1gHLtFZLWybZ4w==" spinCount="100000" sheet="1" objects="1" scenarios="1"/>
  <mergeCells count="617">
    <mergeCell ref="F624:G624"/>
    <mergeCell ref="A300:C300"/>
    <mergeCell ref="A301:C301"/>
    <mergeCell ref="A310:C310"/>
    <mergeCell ref="A323:C323"/>
    <mergeCell ref="A324:C324"/>
    <mergeCell ref="A556:C556"/>
    <mergeCell ref="A552:C552"/>
    <mergeCell ref="A553:C553"/>
    <mergeCell ref="A554:C554"/>
    <mergeCell ref="A555:C555"/>
    <mergeCell ref="A543:C543"/>
    <mergeCell ref="A544:C544"/>
    <mergeCell ref="A545:C545"/>
    <mergeCell ref="A546:C546"/>
    <mergeCell ref="A542:C542"/>
    <mergeCell ref="A509:C509"/>
    <mergeCell ref="A515:C515"/>
    <mergeCell ref="A510:C510"/>
    <mergeCell ref="A511:C511"/>
    <mergeCell ref="A512:C512"/>
    <mergeCell ref="A561:C561"/>
    <mergeCell ref="A566:C566"/>
    <mergeCell ref="A567:C567"/>
    <mergeCell ref="A547:C547"/>
    <mergeCell ref="A548:C548"/>
    <mergeCell ref="A549:C549"/>
    <mergeCell ref="A1:G1"/>
    <mergeCell ref="A3:G3"/>
    <mergeCell ref="F623:G623"/>
    <mergeCell ref="A609:C609"/>
    <mergeCell ref="A610:C610"/>
    <mergeCell ref="A611:C611"/>
    <mergeCell ref="A612:C612"/>
    <mergeCell ref="A613:C613"/>
    <mergeCell ref="A614:C614"/>
    <mergeCell ref="A562:C562"/>
    <mergeCell ref="A563:C563"/>
    <mergeCell ref="A568:C568"/>
    <mergeCell ref="A569:C569"/>
    <mergeCell ref="A570:C570"/>
    <mergeCell ref="A564:C564"/>
    <mergeCell ref="A565:C565"/>
    <mergeCell ref="A575:C575"/>
    <mergeCell ref="A576:C576"/>
    <mergeCell ref="A615:C615"/>
    <mergeCell ref="A178:C178"/>
    <mergeCell ref="A179:C179"/>
    <mergeCell ref="A592:C592"/>
    <mergeCell ref="A588:C588"/>
    <mergeCell ref="A589:C589"/>
    <mergeCell ref="A590:C590"/>
    <mergeCell ref="A591:C591"/>
    <mergeCell ref="A593:C593"/>
    <mergeCell ref="A583:C583"/>
    <mergeCell ref="A584:C584"/>
    <mergeCell ref="A585:C585"/>
    <mergeCell ref="A586:C586"/>
    <mergeCell ref="A587:C587"/>
    <mergeCell ref="A578:C578"/>
    <mergeCell ref="A581:C581"/>
    <mergeCell ref="A582:C582"/>
    <mergeCell ref="A579:C579"/>
    <mergeCell ref="A580:C580"/>
    <mergeCell ref="A571:C571"/>
    <mergeCell ref="A572:C572"/>
    <mergeCell ref="A573:C573"/>
    <mergeCell ref="A574:C574"/>
    <mergeCell ref="A577:C577"/>
    <mergeCell ref="A550:C550"/>
    <mergeCell ref="A551:C551"/>
    <mergeCell ref="A557:C557"/>
    <mergeCell ref="A558:C558"/>
    <mergeCell ref="A559:C559"/>
    <mergeCell ref="A560:C560"/>
    <mergeCell ref="A514:C514"/>
    <mergeCell ref="A521:C521"/>
    <mergeCell ref="A533:C533"/>
    <mergeCell ref="A537:C537"/>
    <mergeCell ref="A538:C538"/>
    <mergeCell ref="A539:C539"/>
    <mergeCell ref="A540:C540"/>
    <mergeCell ref="A541:C541"/>
    <mergeCell ref="A534:C534"/>
    <mergeCell ref="A535:C535"/>
    <mergeCell ref="A536:C536"/>
    <mergeCell ref="A516:C516"/>
    <mergeCell ref="A517:C517"/>
    <mergeCell ref="A518:C518"/>
    <mergeCell ref="A519:C519"/>
    <mergeCell ref="A520:C520"/>
    <mergeCell ref="A522:C522"/>
    <mergeCell ref="A523:C523"/>
    <mergeCell ref="A524:C524"/>
    <mergeCell ref="A525:C525"/>
    <mergeCell ref="A526:C526"/>
    <mergeCell ref="A527:C527"/>
    <mergeCell ref="A528:C528"/>
    <mergeCell ref="A529:C529"/>
    <mergeCell ref="A504:C504"/>
    <mergeCell ref="A505:C505"/>
    <mergeCell ref="A506:C506"/>
    <mergeCell ref="A507:C507"/>
    <mergeCell ref="A508:C508"/>
    <mergeCell ref="A513:C513"/>
    <mergeCell ref="A499:C499"/>
    <mergeCell ref="A500:C500"/>
    <mergeCell ref="A501:C501"/>
    <mergeCell ref="A502:C502"/>
    <mergeCell ref="A503:C503"/>
    <mergeCell ref="A486:C486"/>
    <mergeCell ref="A487:C487"/>
    <mergeCell ref="A488:C488"/>
    <mergeCell ref="A474:C474"/>
    <mergeCell ref="A494:C494"/>
    <mergeCell ref="A495:C495"/>
    <mergeCell ref="A496:C496"/>
    <mergeCell ref="A497:C497"/>
    <mergeCell ref="A498:C498"/>
    <mergeCell ref="A489:C489"/>
    <mergeCell ref="A490:C490"/>
    <mergeCell ref="A491:C491"/>
    <mergeCell ref="A492:C492"/>
    <mergeCell ref="A493:C493"/>
    <mergeCell ref="A478:C478"/>
    <mergeCell ref="A476:C476"/>
    <mergeCell ref="A477:C477"/>
    <mergeCell ref="A472:C472"/>
    <mergeCell ref="A473:C473"/>
    <mergeCell ref="A475:C475"/>
    <mergeCell ref="A457:C457"/>
    <mergeCell ref="A458:C458"/>
    <mergeCell ref="A466:C466"/>
    <mergeCell ref="A471:C471"/>
    <mergeCell ref="A479:C479"/>
    <mergeCell ref="A480:C480"/>
    <mergeCell ref="A459:C459"/>
    <mergeCell ref="A460:C460"/>
    <mergeCell ref="A461:C461"/>
    <mergeCell ref="A462:C462"/>
    <mergeCell ref="A463:C463"/>
    <mergeCell ref="A464:C464"/>
    <mergeCell ref="A465:C465"/>
    <mergeCell ref="A467:C467"/>
    <mergeCell ref="A468:C468"/>
    <mergeCell ref="A469:C469"/>
    <mergeCell ref="A452:C452"/>
    <mergeCell ref="A453:C453"/>
    <mergeCell ref="A454:C454"/>
    <mergeCell ref="A455:C455"/>
    <mergeCell ref="A456:C456"/>
    <mergeCell ref="A438:C438"/>
    <mergeCell ref="A439:C439"/>
    <mergeCell ref="A440:C440"/>
    <mergeCell ref="A450:C450"/>
    <mergeCell ref="A451:C451"/>
    <mergeCell ref="A446:C446"/>
    <mergeCell ref="A447:C447"/>
    <mergeCell ref="A448:C448"/>
    <mergeCell ref="A449:C449"/>
    <mergeCell ref="A441:C441"/>
    <mergeCell ref="A442:C442"/>
    <mergeCell ref="A443:C443"/>
    <mergeCell ref="A444:C444"/>
    <mergeCell ref="A433:C433"/>
    <mergeCell ref="A434:C434"/>
    <mergeCell ref="A435:C435"/>
    <mergeCell ref="A436:C436"/>
    <mergeCell ref="A437:C437"/>
    <mergeCell ref="A445:C445"/>
    <mergeCell ref="A429:C429"/>
    <mergeCell ref="A430:C430"/>
    <mergeCell ref="A431:C431"/>
    <mergeCell ref="A432:C432"/>
    <mergeCell ref="A428:C428"/>
    <mergeCell ref="A411:C411"/>
    <mergeCell ref="A412:C412"/>
    <mergeCell ref="A398:C398"/>
    <mergeCell ref="A401:C401"/>
    <mergeCell ref="A405:C405"/>
    <mergeCell ref="A406:C406"/>
    <mergeCell ref="A407:C407"/>
    <mergeCell ref="A418:C418"/>
    <mergeCell ref="A419:C419"/>
    <mergeCell ref="A404:C404"/>
    <mergeCell ref="A423:C423"/>
    <mergeCell ref="A424:C424"/>
    <mergeCell ref="A425:C425"/>
    <mergeCell ref="A426:C426"/>
    <mergeCell ref="A427:C427"/>
    <mergeCell ref="A420:C420"/>
    <mergeCell ref="A421:C421"/>
    <mergeCell ref="A422:C422"/>
    <mergeCell ref="A413:C413"/>
    <mergeCell ref="A414:C414"/>
    <mergeCell ref="A415:C415"/>
    <mergeCell ref="A416:C416"/>
    <mergeCell ref="A417:C417"/>
    <mergeCell ref="A387:C387"/>
    <mergeCell ref="A383:C383"/>
    <mergeCell ref="A384:C384"/>
    <mergeCell ref="A386:C386"/>
    <mergeCell ref="A385:C385"/>
    <mergeCell ref="A408:C408"/>
    <mergeCell ref="A409:C409"/>
    <mergeCell ref="A410:C410"/>
    <mergeCell ref="A388:C388"/>
    <mergeCell ref="A389:C389"/>
    <mergeCell ref="A393:C393"/>
    <mergeCell ref="A394:C394"/>
    <mergeCell ref="A395:C395"/>
    <mergeCell ref="A396:C396"/>
    <mergeCell ref="A392:C392"/>
    <mergeCell ref="A397:C397"/>
    <mergeCell ref="A399:C399"/>
    <mergeCell ref="A400:C400"/>
    <mergeCell ref="A402:C402"/>
    <mergeCell ref="A403:C403"/>
    <mergeCell ref="A390:C390"/>
    <mergeCell ref="A391:C391"/>
    <mergeCell ref="A379:C379"/>
    <mergeCell ref="A380:C380"/>
    <mergeCell ref="A381:C381"/>
    <mergeCell ref="A382:C382"/>
    <mergeCell ref="A374:C374"/>
    <mergeCell ref="A375:C375"/>
    <mergeCell ref="A376:C376"/>
    <mergeCell ref="A377:C377"/>
    <mergeCell ref="A378:C378"/>
    <mergeCell ref="A369:C369"/>
    <mergeCell ref="A370:C370"/>
    <mergeCell ref="A371:C371"/>
    <mergeCell ref="A372:C372"/>
    <mergeCell ref="A373:C373"/>
    <mergeCell ref="A364:C364"/>
    <mergeCell ref="A365:C365"/>
    <mergeCell ref="A366:C366"/>
    <mergeCell ref="A367:C367"/>
    <mergeCell ref="A368:C368"/>
    <mergeCell ref="A360:C360"/>
    <mergeCell ref="A361:C361"/>
    <mergeCell ref="A362:C362"/>
    <mergeCell ref="A363:C363"/>
    <mergeCell ref="A354:C354"/>
    <mergeCell ref="A355:C355"/>
    <mergeCell ref="A356:C356"/>
    <mergeCell ref="A357:C357"/>
    <mergeCell ref="A358:C358"/>
    <mergeCell ref="A351:C351"/>
    <mergeCell ref="A352:C352"/>
    <mergeCell ref="A353:C353"/>
    <mergeCell ref="A344:C344"/>
    <mergeCell ref="A345:C345"/>
    <mergeCell ref="A346:C346"/>
    <mergeCell ref="A347:C347"/>
    <mergeCell ref="A348:C348"/>
    <mergeCell ref="A359:C359"/>
    <mergeCell ref="A341:C341"/>
    <mergeCell ref="A342:C342"/>
    <mergeCell ref="A343:C343"/>
    <mergeCell ref="A335:C335"/>
    <mergeCell ref="A336:C336"/>
    <mergeCell ref="A337:C337"/>
    <mergeCell ref="A338:C338"/>
    <mergeCell ref="A349:C349"/>
    <mergeCell ref="A350:C350"/>
    <mergeCell ref="A304:C304"/>
    <mergeCell ref="A315:C315"/>
    <mergeCell ref="A316:C316"/>
    <mergeCell ref="A308:C308"/>
    <mergeCell ref="A309:C309"/>
    <mergeCell ref="A311:C311"/>
    <mergeCell ref="A312:C312"/>
    <mergeCell ref="A339:C339"/>
    <mergeCell ref="A340:C340"/>
    <mergeCell ref="A330:C330"/>
    <mergeCell ref="A331:C331"/>
    <mergeCell ref="A332:C332"/>
    <mergeCell ref="A333:C333"/>
    <mergeCell ref="A334:C334"/>
    <mergeCell ref="A327:C327"/>
    <mergeCell ref="A328:C328"/>
    <mergeCell ref="A329:C329"/>
    <mergeCell ref="A288:C288"/>
    <mergeCell ref="A292:C292"/>
    <mergeCell ref="A293:C293"/>
    <mergeCell ref="A273:C273"/>
    <mergeCell ref="A285:C285"/>
    <mergeCell ref="A276:C276"/>
    <mergeCell ref="A277:C277"/>
    <mergeCell ref="A278:C278"/>
    <mergeCell ref="A326:C326"/>
    <mergeCell ref="A298:C298"/>
    <mergeCell ref="A299:C299"/>
    <mergeCell ref="A305:C305"/>
    <mergeCell ref="A306:C306"/>
    <mergeCell ref="A294:C294"/>
    <mergeCell ref="A295:C295"/>
    <mergeCell ref="A296:C296"/>
    <mergeCell ref="A297:C297"/>
    <mergeCell ref="A313:C313"/>
    <mergeCell ref="A317:C317"/>
    <mergeCell ref="A321:C321"/>
    <mergeCell ref="A322:C322"/>
    <mergeCell ref="A325:C325"/>
    <mergeCell ref="A320:C320"/>
    <mergeCell ref="A314:C314"/>
    <mergeCell ref="A282:C282"/>
    <mergeCell ref="A283:C283"/>
    <mergeCell ref="A284:C284"/>
    <mergeCell ref="A279:C279"/>
    <mergeCell ref="A280:C280"/>
    <mergeCell ref="A274:C274"/>
    <mergeCell ref="A275:C275"/>
    <mergeCell ref="A286:C286"/>
    <mergeCell ref="A287:C287"/>
    <mergeCell ref="A266:C266"/>
    <mergeCell ref="A271:C271"/>
    <mergeCell ref="A267:C267"/>
    <mergeCell ref="A272:C272"/>
    <mergeCell ref="A264:C264"/>
    <mergeCell ref="A265:C265"/>
    <mergeCell ref="A262:C262"/>
    <mergeCell ref="A263:C263"/>
    <mergeCell ref="A281:C281"/>
    <mergeCell ref="A268:C268"/>
    <mergeCell ref="A269:C269"/>
    <mergeCell ref="A270:C270"/>
    <mergeCell ref="A259:C259"/>
    <mergeCell ref="A253:C253"/>
    <mergeCell ref="A254:C254"/>
    <mergeCell ref="A260:C260"/>
    <mergeCell ref="A261:C261"/>
    <mergeCell ref="A255:C255"/>
    <mergeCell ref="A256:C256"/>
    <mergeCell ref="A257:C257"/>
    <mergeCell ref="A258:C258"/>
    <mergeCell ref="A146:C146"/>
    <mergeCell ref="A147:C147"/>
    <mergeCell ref="A143:C143"/>
    <mergeCell ref="A144:C144"/>
    <mergeCell ref="A139:C139"/>
    <mergeCell ref="A140:C140"/>
    <mergeCell ref="A150:C150"/>
    <mergeCell ref="A151:C151"/>
    <mergeCell ref="A145:C145"/>
    <mergeCell ref="A78:C78"/>
    <mergeCell ref="A79:C79"/>
    <mergeCell ref="A80:C80"/>
    <mergeCell ref="A121:C121"/>
    <mergeCell ref="A122:C122"/>
    <mergeCell ref="A123:C123"/>
    <mergeCell ref="A99:C99"/>
    <mergeCell ref="A118:C118"/>
    <mergeCell ref="A119:C119"/>
    <mergeCell ref="A120:C120"/>
    <mergeCell ref="A85:C85"/>
    <mergeCell ref="A86:C86"/>
    <mergeCell ref="A87:C87"/>
    <mergeCell ref="A100:C100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9:C9"/>
    <mergeCell ref="A34:C34"/>
    <mergeCell ref="A19:C19"/>
    <mergeCell ref="A20:C20"/>
    <mergeCell ref="A21:C21"/>
    <mergeCell ref="A75:C75"/>
    <mergeCell ref="A148:C148"/>
    <mergeCell ref="A149:C149"/>
    <mergeCell ref="A135:C135"/>
    <mergeCell ref="A136:C136"/>
    <mergeCell ref="A137:C137"/>
    <mergeCell ref="A138:C138"/>
    <mergeCell ref="A124:C124"/>
    <mergeCell ref="A125:C125"/>
    <mergeCell ref="A126:C126"/>
    <mergeCell ref="A127:C127"/>
    <mergeCell ref="A128:C128"/>
    <mergeCell ref="A94:C94"/>
    <mergeCell ref="A95:C95"/>
    <mergeCell ref="A96:C96"/>
    <mergeCell ref="A97:C97"/>
    <mergeCell ref="A98:C98"/>
    <mergeCell ref="A76:C76"/>
    <mergeCell ref="A77:C77"/>
    <mergeCell ref="A223:C223"/>
    <mergeCell ref="A159:C159"/>
    <mergeCell ref="A160:C160"/>
    <mergeCell ref="A161:C161"/>
    <mergeCell ref="A162:C162"/>
    <mergeCell ref="A163:C163"/>
    <mergeCell ref="A5:C5"/>
    <mergeCell ref="A10:C10"/>
    <mergeCell ref="A7:C7"/>
    <mergeCell ref="A44:C44"/>
    <mergeCell ref="A35:C35"/>
    <mergeCell ref="A36:C36"/>
    <mergeCell ref="A37:C37"/>
    <mergeCell ref="A38:C38"/>
    <mergeCell ref="A39:C39"/>
    <mergeCell ref="A11:C11"/>
    <mergeCell ref="A18:C18"/>
    <mergeCell ref="A17:C17"/>
    <mergeCell ref="A12:C12"/>
    <mergeCell ref="A16:C16"/>
    <mergeCell ref="A13:C13"/>
    <mergeCell ref="A14:C14"/>
    <mergeCell ref="A15:C15"/>
    <mergeCell ref="A8:C8"/>
    <mergeCell ref="A605:C605"/>
    <mergeCell ref="A606:C606"/>
    <mergeCell ref="A607:C607"/>
    <mergeCell ref="A603:C603"/>
    <mergeCell ref="A599:C599"/>
    <mergeCell ref="A600:C600"/>
    <mergeCell ref="A601:C601"/>
    <mergeCell ref="A602:C602"/>
    <mergeCell ref="A22:C22"/>
    <mergeCell ref="A23:C23"/>
    <mergeCell ref="A227:C227"/>
    <mergeCell ref="A25:C25"/>
    <mergeCell ref="A26:C26"/>
    <mergeCell ref="A27:C27"/>
    <mergeCell ref="A28:C28"/>
    <mergeCell ref="A45:C45"/>
    <mergeCell ref="A46:C46"/>
    <mergeCell ref="A47:C47"/>
    <mergeCell ref="A48:C48"/>
    <mergeCell ref="A49:C49"/>
    <mergeCell ref="A66:C66"/>
    <mergeCell ref="A50:C50"/>
    <mergeCell ref="A51:C51"/>
    <mergeCell ref="A52:C52"/>
    <mergeCell ref="A219:C219"/>
    <mergeCell ref="A220:C220"/>
    <mergeCell ref="A221:C221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97:C197"/>
    <mergeCell ref="A198:C198"/>
    <mergeCell ref="A199:C199"/>
    <mergeCell ref="A200:C200"/>
    <mergeCell ref="A201:C201"/>
    <mergeCell ref="A202:C202"/>
    <mergeCell ref="A180:C180"/>
    <mergeCell ref="A195:C195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6:C196"/>
    <mergeCell ref="A175:C175"/>
    <mergeCell ref="A176:C176"/>
    <mergeCell ref="A177:C177"/>
    <mergeCell ref="A181:C181"/>
    <mergeCell ref="A182:C182"/>
    <mergeCell ref="A183:C183"/>
    <mergeCell ref="A184:C184"/>
    <mergeCell ref="A185:C185"/>
    <mergeCell ref="A186:C186"/>
    <mergeCell ref="A73:C73"/>
    <mergeCell ref="A229:C229"/>
    <mergeCell ref="A252:C252"/>
    <mergeCell ref="A230:C230"/>
    <mergeCell ref="A245:C245"/>
    <mergeCell ref="A246:C246"/>
    <mergeCell ref="A247:C247"/>
    <mergeCell ref="A248:C248"/>
    <mergeCell ref="A249:C249"/>
    <mergeCell ref="A250:C250"/>
    <mergeCell ref="A251:C251"/>
    <mergeCell ref="A232:C232"/>
    <mergeCell ref="A233:C233"/>
    <mergeCell ref="A234:C234"/>
    <mergeCell ref="A235:C235"/>
    <mergeCell ref="A236:C236"/>
    <mergeCell ref="A237:C237"/>
    <mergeCell ref="A238:C238"/>
    <mergeCell ref="A222:C222"/>
    <mergeCell ref="A212:C212"/>
    <mergeCell ref="A215:C215"/>
    <mergeCell ref="A216:C216"/>
    <mergeCell ref="A213:C213"/>
    <mergeCell ref="A214:C214"/>
    <mergeCell ref="A63:C63"/>
    <mergeCell ref="A64:C64"/>
    <mergeCell ref="A65:C65"/>
    <mergeCell ref="A58:C58"/>
    <mergeCell ref="A59:C59"/>
    <mergeCell ref="A60:C60"/>
    <mergeCell ref="A61:C61"/>
    <mergeCell ref="A69:C69"/>
    <mergeCell ref="A72:C72"/>
    <mergeCell ref="A40:C40"/>
    <mergeCell ref="A41:C41"/>
    <mergeCell ref="A42:C42"/>
    <mergeCell ref="A43:C43"/>
    <mergeCell ref="A30:C30"/>
    <mergeCell ref="A31:C31"/>
    <mergeCell ref="A32:C32"/>
    <mergeCell ref="A33:C33"/>
    <mergeCell ref="A62:C62"/>
    <mergeCell ref="A157:C157"/>
    <mergeCell ref="A158:C158"/>
    <mergeCell ref="A164:C164"/>
    <mergeCell ref="A165:C165"/>
    <mergeCell ref="A101:C101"/>
    <mergeCell ref="A102:C102"/>
    <mergeCell ref="A104:C104"/>
    <mergeCell ref="A105:C105"/>
    <mergeCell ref="A131:C131"/>
    <mergeCell ref="A132:C132"/>
    <mergeCell ref="A133:C133"/>
    <mergeCell ref="A134:C134"/>
    <mergeCell ref="A141:C141"/>
    <mergeCell ref="A103:C103"/>
    <mergeCell ref="A153:C153"/>
    <mergeCell ref="A156:C156"/>
    <mergeCell ref="A154:C154"/>
    <mergeCell ref="A155:C155"/>
    <mergeCell ref="A129:C129"/>
    <mergeCell ref="A142:C142"/>
    <mergeCell ref="A130:C130"/>
    <mergeCell ref="A107:C107"/>
    <mergeCell ref="A108:C108"/>
    <mergeCell ref="A152:C152"/>
    <mergeCell ref="A6:C6"/>
    <mergeCell ref="A88:C88"/>
    <mergeCell ref="A89:C89"/>
    <mergeCell ref="A90:C90"/>
    <mergeCell ref="A91:C91"/>
    <mergeCell ref="A92:C92"/>
    <mergeCell ref="A93:C93"/>
    <mergeCell ref="A106:C106"/>
    <mergeCell ref="A24:C24"/>
    <mergeCell ref="A71:C71"/>
    <mergeCell ref="A82:C82"/>
    <mergeCell ref="A83:C83"/>
    <mergeCell ref="A84:C84"/>
    <mergeCell ref="A81:C81"/>
    <mergeCell ref="A70:C70"/>
    <mergeCell ref="A53:C53"/>
    <mergeCell ref="A54:C54"/>
    <mergeCell ref="A68:C68"/>
    <mergeCell ref="A67:C67"/>
    <mergeCell ref="A55:C55"/>
    <mergeCell ref="A56:C56"/>
    <mergeCell ref="A57:C57"/>
    <mergeCell ref="A74:C74"/>
    <mergeCell ref="A29:C29"/>
    <mergeCell ref="A620:C620"/>
    <mergeCell ref="A621:C621"/>
    <mergeCell ref="A241:C241"/>
    <mergeCell ref="A242:C242"/>
    <mergeCell ref="A243:C243"/>
    <mergeCell ref="A244:C244"/>
    <mergeCell ref="A481:C481"/>
    <mergeCell ref="A482:C482"/>
    <mergeCell ref="A483:C483"/>
    <mergeCell ref="A484:C484"/>
    <mergeCell ref="A289:C289"/>
    <mergeCell ref="A290:C290"/>
    <mergeCell ref="A291:C291"/>
    <mergeCell ref="A302:C302"/>
    <mergeCell ref="A303:C303"/>
    <mergeCell ref="A318:C318"/>
    <mergeCell ref="A319:C319"/>
    <mergeCell ref="A608:C608"/>
    <mergeCell ref="A594:C594"/>
    <mergeCell ref="A595:C595"/>
    <mergeCell ref="A596:C596"/>
    <mergeCell ref="A597:C597"/>
    <mergeCell ref="A598:C598"/>
    <mergeCell ref="A604:C604"/>
    <mergeCell ref="A530:C530"/>
    <mergeCell ref="A531:C531"/>
    <mergeCell ref="A532:C532"/>
    <mergeCell ref="A616:C616"/>
    <mergeCell ref="A617:C617"/>
    <mergeCell ref="A618:C618"/>
    <mergeCell ref="A619:C619"/>
    <mergeCell ref="A203:C203"/>
    <mergeCell ref="A204:C204"/>
    <mergeCell ref="A205:C205"/>
    <mergeCell ref="A206:C206"/>
    <mergeCell ref="A207:C207"/>
    <mergeCell ref="A208:C208"/>
    <mergeCell ref="A209:C209"/>
    <mergeCell ref="A239:C239"/>
    <mergeCell ref="A240:C240"/>
    <mergeCell ref="A210:C210"/>
    <mergeCell ref="A211:C211"/>
    <mergeCell ref="A228:C228"/>
    <mergeCell ref="A224:C224"/>
    <mergeCell ref="A225:C225"/>
    <mergeCell ref="A226:C226"/>
    <mergeCell ref="A217:C217"/>
    <mergeCell ref="A218:C218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9</vt:i4>
      </vt:variant>
    </vt:vector>
  </HeadingPairs>
  <TitlesOfParts>
    <vt:vector size="16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 Račun prihoda i rashoda'!Ispis_naslova</vt:lpstr>
      <vt:lpstr>'Prihodi i rashodi po izvorima'!Ispis_naslova</vt:lpstr>
      <vt:lpstr>' Račun prihoda i rashoda'!Podrucje_ispisa</vt:lpstr>
      <vt:lpstr>'POSEBNI DIO'!Podrucje_ispisa</vt:lpstr>
      <vt:lpstr>'Prihodi i rashodi po izvorima'!Podrucje_ispisa</vt:lpstr>
      <vt:lpstr>'Račun financiranja'!Podrucje_ispisa</vt:lpstr>
      <vt:lpstr>'Račun financiranja po izvorima'!Podrucje_ispisa</vt:lpstr>
      <vt:lpstr>'Rashodi prema funkcijskoj kl'!Podrucje_ispisa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Fok Petek</dc:creator>
  <cp:lastModifiedBy>Korisnik</cp:lastModifiedBy>
  <cp:lastPrinted>2025-04-08T07:16:59Z</cp:lastPrinted>
  <dcterms:created xsi:type="dcterms:W3CDTF">2022-08-12T12:51:27Z</dcterms:created>
  <dcterms:modified xsi:type="dcterms:W3CDTF">2025-04-10T12:41:13Z</dcterms:modified>
</cp:coreProperties>
</file>